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7" activeTab="7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F31" i="6"/>
  <c r="E31"/>
  <c r="J438" i="2"/>
  <c r="J410"/>
  <c r="I165" i="3"/>
  <c r="H165" i="4" s="1"/>
  <c r="H165" i="3"/>
  <c r="G165" i="4" s="1"/>
  <c r="G165" i="3"/>
  <c r="F165" i="4" s="1"/>
  <c r="K370" i="2"/>
  <c r="L378"/>
  <c r="M378"/>
  <c r="N378"/>
  <c r="K378"/>
  <c r="J379"/>
  <c r="J380"/>
  <c r="I160" i="3"/>
  <c r="H118" i="5" s="1"/>
  <c r="H160" i="3"/>
  <c r="G160" i="4" s="1"/>
  <c r="G160" i="3"/>
  <c r="F118" i="5" s="1"/>
  <c r="K349" i="2"/>
  <c r="L357"/>
  <c r="M357"/>
  <c r="N357"/>
  <c r="K357"/>
  <c r="J358"/>
  <c r="J359"/>
  <c r="F244" i="4"/>
  <c r="F245"/>
  <c r="F246"/>
  <c r="F247"/>
  <c r="F248"/>
  <c r="I100" i="3"/>
  <c r="H100" i="4" s="1"/>
  <c r="H100" i="3"/>
  <c r="G100" i="4" s="1"/>
  <c r="G100" i="3"/>
  <c r="F100" i="4" s="1"/>
  <c r="K217" i="2"/>
  <c r="L229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G243"/>
  <c r="G242" s="1"/>
  <c r="I236"/>
  <c r="I235" s="1"/>
  <c r="I234" s="1"/>
  <c r="I233" s="1"/>
  <c r="I232" s="1"/>
  <c r="I231" s="1"/>
  <c r="H236"/>
  <c r="H235" s="1"/>
  <c r="H234" s="1"/>
  <c r="H233" s="1"/>
  <c r="H232" s="1"/>
  <c r="H231" s="1"/>
  <c r="G236"/>
  <c r="G235" s="1"/>
  <c r="G234" s="1"/>
  <c r="G233" s="1"/>
  <c r="G232" s="1"/>
  <c r="G231" s="1"/>
  <c r="F231" i="4" s="1"/>
  <c r="I230" i="3"/>
  <c r="H230"/>
  <c r="H229" s="1"/>
  <c r="H228" s="1"/>
  <c r="H227" s="1"/>
  <c r="H226" s="1"/>
  <c r="H225" s="1"/>
  <c r="G230"/>
  <c r="G229" s="1"/>
  <c r="G228" s="1"/>
  <c r="G227" s="1"/>
  <c r="G226" s="1"/>
  <c r="G225" s="1"/>
  <c r="F225" i="4" s="1"/>
  <c r="I223" i="3"/>
  <c r="I222" s="1"/>
  <c r="I221" s="1"/>
  <c r="I220" s="1"/>
  <c r="I219" s="1"/>
  <c r="I218" s="1"/>
  <c r="H223"/>
  <c r="G223"/>
  <c r="G222" s="1"/>
  <c r="G221" s="1"/>
  <c r="G220" s="1"/>
  <c r="G219" s="1"/>
  <c r="G218" s="1"/>
  <c r="F218" i="4" s="1"/>
  <c r="I217" i="3"/>
  <c r="I216" s="1"/>
  <c r="I215" s="1"/>
  <c r="I214" s="1"/>
  <c r="I213" s="1"/>
  <c r="I212" s="1"/>
  <c r="H217"/>
  <c r="G217"/>
  <c r="G216" s="1"/>
  <c r="I210"/>
  <c r="I209" s="1"/>
  <c r="I208" s="1"/>
  <c r="H210"/>
  <c r="H209" s="1"/>
  <c r="H208" s="1"/>
  <c r="G210"/>
  <c r="G209" s="1"/>
  <c r="G208" s="1"/>
  <c r="F208" i="4" s="1"/>
  <c r="I207" i="3"/>
  <c r="H207"/>
  <c r="H206" s="1"/>
  <c r="G207"/>
  <c r="G206" s="1"/>
  <c r="F206" i="4" s="1"/>
  <c r="I205" i="3"/>
  <c r="H205"/>
  <c r="G205"/>
  <c r="F205" i="4" s="1"/>
  <c r="I204" i="3"/>
  <c r="H204"/>
  <c r="G204"/>
  <c r="F204" i="4" s="1"/>
  <c r="I202" i="3"/>
  <c r="H202"/>
  <c r="G202"/>
  <c r="F202" i="4" s="1"/>
  <c r="I201" i="3"/>
  <c r="H201"/>
  <c r="G201"/>
  <c r="F201" i="4" s="1"/>
  <c r="I200" i="3"/>
  <c r="H200"/>
  <c r="G200"/>
  <c r="F200" i="4" s="1"/>
  <c r="I193" i="3"/>
  <c r="I192" s="1"/>
  <c r="I191" s="1"/>
  <c r="H193"/>
  <c r="G193"/>
  <c r="F193" i="4" s="1"/>
  <c r="I190" i="3"/>
  <c r="I189" s="1"/>
  <c r="H190"/>
  <c r="H189" s="1"/>
  <c r="G190"/>
  <c r="F190" i="4" s="1"/>
  <c r="I188" i="3"/>
  <c r="H188"/>
  <c r="H187" s="1"/>
  <c r="G188"/>
  <c r="G187" s="1"/>
  <c r="F187" i="4" s="1"/>
  <c r="I182" i="3"/>
  <c r="H182"/>
  <c r="H181" s="1"/>
  <c r="H180" s="1"/>
  <c r="G182"/>
  <c r="F182" i="4" s="1"/>
  <c r="I177" i="3"/>
  <c r="I176" s="1"/>
  <c r="H177"/>
  <c r="H176" s="1"/>
  <c r="G177"/>
  <c r="F177" i="4" s="1"/>
  <c r="I175" i="3"/>
  <c r="H175"/>
  <c r="G175"/>
  <c r="F175" i="4" s="1"/>
  <c r="I174" i="3"/>
  <c r="H174"/>
  <c r="G174"/>
  <c r="F174" i="4" s="1"/>
  <c r="I172" i="3"/>
  <c r="H172"/>
  <c r="G172"/>
  <c r="F172" i="4" s="1"/>
  <c r="I171" i="3"/>
  <c r="H171"/>
  <c r="G171"/>
  <c r="F171" i="4" s="1"/>
  <c r="I169" i="3"/>
  <c r="H169"/>
  <c r="G169"/>
  <c r="F169" i="4" s="1"/>
  <c r="I167" i="3"/>
  <c r="I166" s="1"/>
  <c r="H167"/>
  <c r="H166" s="1"/>
  <c r="G167"/>
  <c r="G166" s="1"/>
  <c r="F166" i="4" s="1"/>
  <c r="I162" i="3"/>
  <c r="I161" s="1"/>
  <c r="H162"/>
  <c r="G162"/>
  <c r="G161" s="1"/>
  <c r="F161" i="4" s="1"/>
  <c r="I157" i="3"/>
  <c r="H157"/>
  <c r="G157"/>
  <c r="F157" i="4" s="1"/>
  <c r="I156" i="3"/>
  <c r="H156"/>
  <c r="G156"/>
  <c r="F156" i="4" s="1"/>
  <c r="I154" i="3"/>
  <c r="I153" s="1"/>
  <c r="H154"/>
  <c r="H153" s="1"/>
  <c r="G154"/>
  <c r="G153" s="1"/>
  <c r="F153" i="4" s="1"/>
  <c r="I152" i="3"/>
  <c r="I151" s="1"/>
  <c r="H152"/>
  <c r="H151" s="1"/>
  <c r="G152"/>
  <c r="G151" s="1"/>
  <c r="F151" i="4" s="1"/>
  <c r="I150" i="3"/>
  <c r="I149" s="1"/>
  <c r="H150"/>
  <c r="H149" s="1"/>
  <c r="G150"/>
  <c r="G149" s="1"/>
  <c r="F149" i="4" s="1"/>
  <c r="I148" i="3"/>
  <c r="I147" s="1"/>
  <c r="H148"/>
  <c r="H147" s="1"/>
  <c r="G148"/>
  <c r="F148" i="4" s="1"/>
  <c r="I146" i="3"/>
  <c r="H146"/>
  <c r="G146"/>
  <c r="F146" i="4" s="1"/>
  <c r="I140" i="3"/>
  <c r="H140"/>
  <c r="G140"/>
  <c r="F140" i="4" s="1"/>
  <c r="I138" i="3"/>
  <c r="I137" s="1"/>
  <c r="H138"/>
  <c r="H137" s="1"/>
  <c r="G138"/>
  <c r="F138" i="4" s="1"/>
  <c r="I136" i="3"/>
  <c r="I135" s="1"/>
  <c r="H136"/>
  <c r="H135" s="1"/>
  <c r="G136"/>
  <c r="G135" s="1"/>
  <c r="F135" i="4" s="1"/>
  <c r="I134" i="3"/>
  <c r="I133" s="1"/>
  <c r="H134"/>
  <c r="H133" s="1"/>
  <c r="G134"/>
  <c r="G133" s="1"/>
  <c r="F133" i="4" s="1"/>
  <c r="I132" i="3"/>
  <c r="H132"/>
  <c r="G132"/>
  <c r="F132" i="4" s="1"/>
  <c r="I130" i="3"/>
  <c r="I129" s="1"/>
  <c r="H130"/>
  <c r="H129" s="1"/>
  <c r="G130"/>
  <c r="G129" s="1"/>
  <c r="F129" i="4" s="1"/>
  <c r="I124" i="3"/>
  <c r="I123" s="1"/>
  <c r="H124"/>
  <c r="H123" s="1"/>
  <c r="G124"/>
  <c r="F124" i="4" s="1"/>
  <c r="I122" i="3"/>
  <c r="I121" s="1"/>
  <c r="H122"/>
  <c r="G122"/>
  <c r="G121" s="1"/>
  <c r="F121" i="4" s="1"/>
  <c r="I115" i="3"/>
  <c r="I114" s="1"/>
  <c r="H115"/>
  <c r="H114" s="1"/>
  <c r="G115"/>
  <c r="F115" i="4" s="1"/>
  <c r="I113" i="3"/>
  <c r="I112" s="1"/>
  <c r="H113"/>
  <c r="H112" s="1"/>
  <c r="G113"/>
  <c r="G112" s="1"/>
  <c r="F112" i="4" s="1"/>
  <c r="I111" i="3"/>
  <c r="I110" s="1"/>
  <c r="H111"/>
  <c r="H110" s="1"/>
  <c r="G111"/>
  <c r="G110" s="1"/>
  <c r="F110" i="4" s="1"/>
  <c r="I105" i="3"/>
  <c r="I104" s="1"/>
  <c r="I103" s="1"/>
  <c r="H105"/>
  <c r="H104" s="1"/>
  <c r="H103" s="1"/>
  <c r="G105"/>
  <c r="F105" i="4" s="1"/>
  <c r="I102" i="3"/>
  <c r="I101" s="1"/>
  <c r="H102"/>
  <c r="H101" s="1"/>
  <c r="G102"/>
  <c r="G101" s="1"/>
  <c r="F101" i="4" s="1"/>
  <c r="I97" i="3"/>
  <c r="I96" s="1"/>
  <c r="H97"/>
  <c r="H96" s="1"/>
  <c r="G97"/>
  <c r="G96" s="1"/>
  <c r="I91"/>
  <c r="I90" s="1"/>
  <c r="I89" s="1"/>
  <c r="I88" s="1"/>
  <c r="I87" s="1"/>
  <c r="I86" s="1"/>
  <c r="H91"/>
  <c r="H90" s="1"/>
  <c r="H89" s="1"/>
  <c r="H88" s="1"/>
  <c r="H87" s="1"/>
  <c r="H86" s="1"/>
  <c r="G91"/>
  <c r="G90" s="1"/>
  <c r="G89" s="1"/>
  <c r="G88" s="1"/>
  <c r="G87" s="1"/>
  <c r="G86" s="1"/>
  <c r="I85"/>
  <c r="H85"/>
  <c r="H84" s="1"/>
  <c r="H83" s="1"/>
  <c r="H82" s="1"/>
  <c r="H81" s="1"/>
  <c r="H80" s="1"/>
  <c r="G85"/>
  <c r="G84" s="1"/>
  <c r="G83" s="1"/>
  <c r="G82" s="1"/>
  <c r="G81" s="1"/>
  <c r="G80" s="1"/>
  <c r="I78"/>
  <c r="I77" s="1"/>
  <c r="H78"/>
  <c r="H77" s="1"/>
  <c r="G78"/>
  <c r="G77" s="1"/>
  <c r="I76"/>
  <c r="I75" s="1"/>
  <c r="H76"/>
  <c r="H75" s="1"/>
  <c r="G76"/>
  <c r="G75" s="1"/>
  <c r="I70"/>
  <c r="I69" s="1"/>
  <c r="H70"/>
  <c r="H69" s="1"/>
  <c r="G70"/>
  <c r="G69" s="1"/>
  <c r="I68"/>
  <c r="H68"/>
  <c r="G68"/>
  <c r="I67"/>
  <c r="H67"/>
  <c r="G67"/>
  <c r="I60"/>
  <c r="H60"/>
  <c r="G60"/>
  <c r="I59"/>
  <c r="H59"/>
  <c r="G59"/>
  <c r="I52"/>
  <c r="I51" s="1"/>
  <c r="H52"/>
  <c r="H51" s="1"/>
  <c r="G52"/>
  <c r="G51" s="1"/>
  <c r="I50"/>
  <c r="H50"/>
  <c r="H49" s="1"/>
  <c r="G50"/>
  <c r="G49" s="1"/>
  <c r="I48"/>
  <c r="I47" s="1"/>
  <c r="H48"/>
  <c r="H47" s="1"/>
  <c r="G48"/>
  <c r="I46"/>
  <c r="I45" s="1"/>
  <c r="H46"/>
  <c r="H45" s="1"/>
  <c r="G46"/>
  <c r="G45" s="1"/>
  <c r="I44"/>
  <c r="I43" s="1"/>
  <c r="H44"/>
  <c r="H43" s="1"/>
  <c r="G44"/>
  <c r="G43" s="1"/>
  <c r="I38"/>
  <c r="H38"/>
  <c r="H37" s="1"/>
  <c r="H36" s="1"/>
  <c r="H35" s="1"/>
  <c r="H34" s="1"/>
  <c r="H33" s="1"/>
  <c r="G38"/>
  <c r="G37" s="1"/>
  <c r="G36" s="1"/>
  <c r="G35" s="1"/>
  <c r="G34" s="1"/>
  <c r="G33" s="1"/>
  <c r="I32"/>
  <c r="I31" s="1"/>
  <c r="I30" s="1"/>
  <c r="H32"/>
  <c r="G32"/>
  <c r="G31" s="1"/>
  <c r="G30" s="1"/>
  <c r="I29"/>
  <c r="I28" s="1"/>
  <c r="H29"/>
  <c r="H28" s="1"/>
  <c r="G29"/>
  <c r="G28" s="1"/>
  <c r="I27"/>
  <c r="I26" s="1"/>
  <c r="H27"/>
  <c r="H26" s="1"/>
  <c r="G27"/>
  <c r="G26" s="1"/>
  <c r="I25"/>
  <c r="H25"/>
  <c r="G25"/>
  <c r="I24"/>
  <c r="H24"/>
  <c r="G24"/>
  <c r="I23"/>
  <c r="H23"/>
  <c r="G23"/>
  <c r="I17"/>
  <c r="I16" s="1"/>
  <c r="I15" s="1"/>
  <c r="I14" s="1"/>
  <c r="I13" s="1"/>
  <c r="I12" s="1"/>
  <c r="H17"/>
  <c r="H16" s="1"/>
  <c r="H15" s="1"/>
  <c r="H14" s="1"/>
  <c r="H13" s="1"/>
  <c r="H12" s="1"/>
  <c r="G17"/>
  <c r="G16" s="1"/>
  <c r="G15" s="1"/>
  <c r="G14" s="1"/>
  <c r="G13" s="1"/>
  <c r="G12" s="1"/>
  <c r="G246"/>
  <c r="G245" s="1"/>
  <c r="G244" s="1"/>
  <c r="H242"/>
  <c r="H241" s="1"/>
  <c r="H240" s="1"/>
  <c r="H239" s="1"/>
  <c r="H238" s="1"/>
  <c r="H237" s="1"/>
  <c r="I229"/>
  <c r="I228" s="1"/>
  <c r="I227" s="1"/>
  <c r="I226" s="1"/>
  <c r="I225" s="1"/>
  <c r="H222"/>
  <c r="H221" s="1"/>
  <c r="H220" s="1"/>
  <c r="H219" s="1"/>
  <c r="H218" s="1"/>
  <c r="H216"/>
  <c r="H215" s="1"/>
  <c r="H214" s="1"/>
  <c r="H213" s="1"/>
  <c r="H212" s="1"/>
  <c r="I206"/>
  <c r="H192"/>
  <c r="H191" s="1"/>
  <c r="G192"/>
  <c r="G191" s="1"/>
  <c r="F191" i="4" s="1"/>
  <c r="I187" i="3"/>
  <c r="I181"/>
  <c r="I180" s="1"/>
  <c r="G176"/>
  <c r="F176" i="4" s="1"/>
  <c r="I173" i="3"/>
  <c r="I168"/>
  <c r="H168"/>
  <c r="H161"/>
  <c r="I145"/>
  <c r="H145"/>
  <c r="I139"/>
  <c r="H139"/>
  <c r="G137"/>
  <c r="F137" i="4" s="1"/>
  <c r="I131" i="3"/>
  <c r="H131"/>
  <c r="H121"/>
  <c r="I84"/>
  <c r="I83" s="1"/>
  <c r="I82" s="1"/>
  <c r="I81" s="1"/>
  <c r="I80" s="1"/>
  <c r="I49"/>
  <c r="G47"/>
  <c r="I37"/>
  <c r="I36" s="1"/>
  <c r="I35" s="1"/>
  <c r="I34" s="1"/>
  <c r="I33" s="1"/>
  <c r="H31"/>
  <c r="H30" s="1"/>
  <c r="K408" i="2"/>
  <c r="K395" s="1"/>
  <c r="K150"/>
  <c r="J554"/>
  <c r="K521"/>
  <c r="F223" i="4" l="1"/>
  <c r="F160"/>
  <c r="G145" i="3"/>
  <c r="F145" i="4" s="1"/>
  <c r="G181" i="3"/>
  <c r="G180" s="1"/>
  <c r="F180" i="4" s="1"/>
  <c r="G104" i="3"/>
  <c r="G103" s="1"/>
  <c r="F103" i="4" s="1"/>
  <c r="F219"/>
  <c r="H160"/>
  <c r="G123" i="5"/>
  <c r="H123"/>
  <c r="F123"/>
  <c r="G189" i="3"/>
  <c r="F189" i="4" s="1"/>
  <c r="G139" i="3"/>
  <c r="F139" i="4" s="1"/>
  <c r="G199" i="3"/>
  <c r="F199" i="4" s="1"/>
  <c r="G131" i="3"/>
  <c r="F131" i="4" s="1"/>
  <c r="G168" i="3"/>
  <c r="F168" i="4" s="1"/>
  <c r="G114" i="3"/>
  <c r="F114" i="4" s="1"/>
  <c r="G118" i="5"/>
  <c r="J378" i="2"/>
  <c r="F113" i="4"/>
  <c r="F207"/>
  <c r="F235"/>
  <c r="I170" i="3"/>
  <c r="F236" i="4"/>
  <c r="F243"/>
  <c r="F162"/>
  <c r="H74" i="5"/>
  <c r="G58" i="3"/>
  <c r="G57" s="1"/>
  <c r="G56" s="1"/>
  <c r="G55" s="1"/>
  <c r="G54" s="1"/>
  <c r="G53" s="1"/>
  <c r="J357" i="2"/>
  <c r="G241" i="3"/>
  <c r="F242" i="4"/>
  <c r="G215" i="3"/>
  <c r="F216" i="4"/>
  <c r="F227"/>
  <c r="F167"/>
  <c r="H66" i="3"/>
  <c r="H65" s="1"/>
  <c r="H64" s="1"/>
  <c r="H63" s="1"/>
  <c r="H62" s="1"/>
  <c r="H173"/>
  <c r="H199"/>
  <c r="F228" i="4"/>
  <c r="F192"/>
  <c r="F154"/>
  <c r="F130"/>
  <c r="G147" i="3"/>
  <c r="F147" i="4" s="1"/>
  <c r="F229"/>
  <c r="F217"/>
  <c r="G123" i="3"/>
  <c r="F123" i="4" s="1"/>
  <c r="F230"/>
  <c r="G74" i="5"/>
  <c r="G170" i="3"/>
  <c r="F170" i="4" s="1"/>
  <c r="F232"/>
  <c r="F220"/>
  <c r="F134"/>
  <c r="F122"/>
  <c r="F74" i="5"/>
  <c r="I203" i="3"/>
  <c r="F233" i="4"/>
  <c r="F221"/>
  <c r="F209"/>
  <c r="F111"/>
  <c r="H155" i="3"/>
  <c r="F234" i="4"/>
  <c r="F222"/>
  <c r="F210"/>
  <c r="F136"/>
  <c r="F188"/>
  <c r="F150"/>
  <c r="F102"/>
  <c r="H211" i="3"/>
  <c r="F226" i="4"/>
  <c r="F152"/>
  <c r="I22" i="3"/>
  <c r="I21" s="1"/>
  <c r="I20" s="1"/>
  <c r="I19" s="1"/>
  <c r="I18" s="1"/>
  <c r="I58"/>
  <c r="I57" s="1"/>
  <c r="I56" s="1"/>
  <c r="I55" s="1"/>
  <c r="I54" s="1"/>
  <c r="I53" s="1"/>
  <c r="H22"/>
  <c r="H21" s="1"/>
  <c r="H20" s="1"/>
  <c r="H19" s="1"/>
  <c r="H18" s="1"/>
  <c r="H58"/>
  <c r="H57" s="1"/>
  <c r="H56" s="1"/>
  <c r="H55" s="1"/>
  <c r="H54" s="1"/>
  <c r="H53" s="1"/>
  <c r="H120"/>
  <c r="H119" s="1"/>
  <c r="H118" s="1"/>
  <c r="H117" s="1"/>
  <c r="H170"/>
  <c r="I199"/>
  <c r="I198" s="1"/>
  <c r="I197" s="1"/>
  <c r="I196" s="1"/>
  <c r="I195" s="1"/>
  <c r="I194" s="1"/>
  <c r="I66"/>
  <c r="I65" s="1"/>
  <c r="I64" s="1"/>
  <c r="I63" s="1"/>
  <c r="I62" s="1"/>
  <c r="G22"/>
  <c r="G21" s="1"/>
  <c r="G20" s="1"/>
  <c r="G19" s="1"/>
  <c r="G18" s="1"/>
  <c r="G66"/>
  <c r="G65" s="1"/>
  <c r="G64" s="1"/>
  <c r="G63" s="1"/>
  <c r="G62" s="1"/>
  <c r="G155"/>
  <c r="F155" i="4" s="1"/>
  <c r="G173" i="3"/>
  <c r="F173" i="4" s="1"/>
  <c r="G203" i="3"/>
  <c r="J229" i="2"/>
  <c r="H203" i="3"/>
  <c r="I211"/>
  <c r="I74"/>
  <c r="I73" s="1"/>
  <c r="I72" s="1"/>
  <c r="I71" s="1"/>
  <c r="I120"/>
  <c r="I119" s="1"/>
  <c r="I118" s="1"/>
  <c r="I117" s="1"/>
  <c r="I155"/>
  <c r="H42"/>
  <c r="H41" s="1"/>
  <c r="H40" s="1"/>
  <c r="H39" s="1"/>
  <c r="G42"/>
  <c r="G41" s="1"/>
  <c r="G40" s="1"/>
  <c r="G39" s="1"/>
  <c r="H74"/>
  <c r="H73" s="1"/>
  <c r="H72" s="1"/>
  <c r="H71" s="1"/>
  <c r="G74"/>
  <c r="G73" s="1"/>
  <c r="G72" s="1"/>
  <c r="G71" s="1"/>
  <c r="I128"/>
  <c r="I127" s="1"/>
  <c r="I126" s="1"/>
  <c r="I125" s="1"/>
  <c r="H128"/>
  <c r="H127" s="1"/>
  <c r="H126" s="1"/>
  <c r="H125" s="1"/>
  <c r="I109"/>
  <c r="I108" s="1"/>
  <c r="I107" s="1"/>
  <c r="I106" s="1"/>
  <c r="H109"/>
  <c r="H108" s="1"/>
  <c r="H107" s="1"/>
  <c r="H106" s="1"/>
  <c r="G109"/>
  <c r="I186"/>
  <c r="I185" s="1"/>
  <c r="I184" s="1"/>
  <c r="I183" s="1"/>
  <c r="H186"/>
  <c r="H185" s="1"/>
  <c r="H184" s="1"/>
  <c r="H183" s="1"/>
  <c r="G186"/>
  <c r="I42"/>
  <c r="I41" s="1"/>
  <c r="I40" s="1"/>
  <c r="I39" s="1"/>
  <c r="I224"/>
  <c r="H224"/>
  <c r="G224"/>
  <c r="F224" i="4" s="1"/>
  <c r="D41" i="7"/>
  <c r="K494" i="2"/>
  <c r="M395"/>
  <c r="N395"/>
  <c r="F181" i="4" l="1"/>
  <c r="F104"/>
  <c r="H11" i="3"/>
  <c r="G128"/>
  <c r="G127" s="1"/>
  <c r="G11"/>
  <c r="G185"/>
  <c r="F186" i="4"/>
  <c r="G214" i="3"/>
  <c r="F215" i="4"/>
  <c r="G240" i="3"/>
  <c r="F241" i="4"/>
  <c r="G108" i="3"/>
  <c r="F109" i="4"/>
  <c r="I11" i="3"/>
  <c r="F128" i="4"/>
  <c r="G198" i="3"/>
  <c r="F203" i="4"/>
  <c r="G120" i="3"/>
  <c r="H198"/>
  <c r="H197" s="1"/>
  <c r="H196" s="1"/>
  <c r="H195" s="1"/>
  <c r="H194" s="1"/>
  <c r="I61"/>
  <c r="G61"/>
  <c r="H6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G119" i="3" l="1"/>
  <c r="F120" i="4"/>
  <c r="G184" i="3"/>
  <c r="F185" i="4"/>
  <c r="G213" i="3"/>
  <c r="F214" i="4"/>
  <c r="G107" i="3"/>
  <c r="F108" i="4"/>
  <c r="G239" i="3"/>
  <c r="F240" i="4"/>
  <c r="G126" i="3"/>
  <c r="F127" i="4"/>
  <c r="G197" i="3"/>
  <c r="F198" i="4"/>
  <c r="H61" i="5"/>
  <c r="G61"/>
  <c r="K312" i="2"/>
  <c r="K311" s="1"/>
  <c r="K317"/>
  <c r="K316" s="1"/>
  <c r="J319"/>
  <c r="J318"/>
  <c r="N317"/>
  <c r="N316" s="1"/>
  <c r="N315" s="1"/>
  <c r="H106" i="5" s="1"/>
  <c r="M317" i="2"/>
  <c r="M316" s="1"/>
  <c r="M315" s="1"/>
  <c r="G148" i="4" s="1"/>
  <c r="L317" i="2"/>
  <c r="L316" s="1"/>
  <c r="L315" s="1"/>
  <c r="J314"/>
  <c r="J313"/>
  <c r="N312"/>
  <c r="N311" s="1"/>
  <c r="N310" s="1"/>
  <c r="H103" i="5" s="1"/>
  <c r="M312" i="2"/>
  <c r="M311" s="1"/>
  <c r="M310" s="1"/>
  <c r="G145" i="4" s="1"/>
  <c r="L312" i="2"/>
  <c r="L311" s="1"/>
  <c r="L310" s="1"/>
  <c r="G196" i="3" l="1"/>
  <c r="F197" i="4"/>
  <c r="G118" i="3"/>
  <c r="F119" i="4"/>
  <c r="G183" i="3"/>
  <c r="F183" i="4" s="1"/>
  <c r="F184"/>
  <c r="G212" i="3"/>
  <c r="F213" i="4"/>
  <c r="G106" i="3"/>
  <c r="F106" i="4" s="1"/>
  <c r="F107"/>
  <c r="G125" i="3"/>
  <c r="F125" i="4" s="1"/>
  <c r="F126"/>
  <c r="G238" i="3"/>
  <c r="F239" i="4"/>
  <c r="H148"/>
  <c r="H104" i="5"/>
  <c r="G146" i="4"/>
  <c r="H146"/>
  <c r="G104" i="5"/>
  <c r="G103"/>
  <c r="H145" i="4"/>
  <c r="G105" i="5"/>
  <c r="H147" i="4"/>
  <c r="G106" i="5"/>
  <c r="J316" i="2"/>
  <c r="K315"/>
  <c r="J315" s="1"/>
  <c r="J148" i="3" s="1"/>
  <c r="J317" i="2"/>
  <c r="J311"/>
  <c r="K310"/>
  <c r="J310" s="1"/>
  <c r="J146" i="3" s="1"/>
  <c r="J312" i="2"/>
  <c r="G195" i="3" l="1"/>
  <c r="F196" i="4"/>
  <c r="G117" i="3"/>
  <c r="F118" i="4"/>
  <c r="G237" i="3"/>
  <c r="F237" i="4" s="1"/>
  <c r="F238"/>
  <c r="F212"/>
  <c r="G211" i="3"/>
  <c r="F211" i="4" s="1"/>
  <c r="F106" i="5"/>
  <c r="I106" s="1"/>
  <c r="J147" i="3"/>
  <c r="I148" i="4"/>
  <c r="G147"/>
  <c r="J145" i="3"/>
  <c r="F104" i="5"/>
  <c r="I104" s="1"/>
  <c r="I146" i="4"/>
  <c r="H105" i="5"/>
  <c r="J255" i="2"/>
  <c r="J254"/>
  <c r="N252"/>
  <c r="N251" s="1"/>
  <c r="M252"/>
  <c r="M251" s="1"/>
  <c r="L252"/>
  <c r="L251" s="1"/>
  <c r="K252"/>
  <c r="K452"/>
  <c r="K451" s="1"/>
  <c r="K450" s="1"/>
  <c r="J454"/>
  <c r="J453"/>
  <c r="N452"/>
  <c r="N451" s="1"/>
  <c r="N450" s="1"/>
  <c r="M452"/>
  <c r="M451" s="1"/>
  <c r="M450" s="1"/>
  <c r="L452"/>
  <c r="L451" s="1"/>
  <c r="L450" s="1"/>
  <c r="J551"/>
  <c r="J546"/>
  <c r="J540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J246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J100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194" i="3" l="1"/>
  <c r="F194" i="4" s="1"/>
  <c r="F195"/>
  <c r="F117"/>
  <c r="J115" i="3"/>
  <c r="F61" i="5"/>
  <c r="I61" s="1"/>
  <c r="H113" i="4"/>
  <c r="H59" i="5"/>
  <c r="G113" i="4"/>
  <c r="G59" i="5"/>
  <c r="I147" i="4"/>
  <c r="F105" i="5"/>
  <c r="I105" s="1"/>
  <c r="F103"/>
  <c r="I103" s="1"/>
  <c r="I145" i="4"/>
  <c r="J114" i="3"/>
  <c r="H190" i="4"/>
  <c r="H101" i="5"/>
  <c r="G190" i="4"/>
  <c r="G101" i="5"/>
  <c r="J452" i="2"/>
  <c r="J451"/>
  <c r="J252"/>
  <c r="K251"/>
  <c r="J251" s="1"/>
  <c r="J253"/>
  <c r="J450"/>
  <c r="J190" i="3" s="1"/>
  <c r="L202" i="2"/>
  <c r="M202"/>
  <c r="N202"/>
  <c r="K202"/>
  <c r="L306"/>
  <c r="L305" s="1"/>
  <c r="L304" s="1"/>
  <c r="M306"/>
  <c r="M305" s="1"/>
  <c r="M304" s="1"/>
  <c r="N306"/>
  <c r="N305" s="1"/>
  <c r="N304" s="1"/>
  <c r="K306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E20" i="7" l="1"/>
  <c r="D20"/>
  <c r="D17" s="1"/>
  <c r="C20"/>
  <c r="C17" s="1"/>
  <c r="E17"/>
  <c r="F59" i="5"/>
  <c r="I59" s="1"/>
  <c r="J113" i="3"/>
  <c r="I190" i="4"/>
  <c r="F101" i="5"/>
  <c r="I101" s="1"/>
  <c r="J189" i="3"/>
  <c r="G100" i="5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00" i="5" l="1"/>
  <c r="I100" s="1"/>
  <c r="I189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58" i="5" l="1"/>
  <c r="J298" i="2"/>
  <c r="J304"/>
  <c r="J140" i="3" s="1"/>
  <c r="E8" i="12"/>
  <c r="E7"/>
  <c r="E12"/>
  <c r="F97" i="5" l="1"/>
  <c r="I97" s="1"/>
  <c r="J139" i="3"/>
  <c r="I140" i="4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38" i="7" l="1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I139" i="4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D9" i="7" l="1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M237" s="1"/>
  <c r="N239"/>
  <c r="N238" s="1"/>
  <c r="N237" s="1"/>
  <c r="K239"/>
  <c r="L457"/>
  <c r="L456" s="1"/>
  <c r="L455" s="1"/>
  <c r="M457"/>
  <c r="M456" s="1"/>
  <c r="M455" s="1"/>
  <c r="G191" i="4" s="1"/>
  <c r="N457" i="2"/>
  <c r="N456" s="1"/>
  <c r="N455" s="1"/>
  <c r="H191" i="4" s="1"/>
  <c r="K457" i="2"/>
  <c r="H243" i="4"/>
  <c r="G243"/>
  <c r="H244"/>
  <c r="G27" i="6" l="1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H246" i="4"/>
  <c r="F163" i="5"/>
  <c r="H192" i="4"/>
  <c r="H162" i="5"/>
  <c r="H245" i="4"/>
  <c r="F162" i="5"/>
  <c r="D25" i="6" l="1"/>
  <c r="G26"/>
  <c r="I164" i="5"/>
  <c r="I247" i="4"/>
  <c r="K455" i="2"/>
  <c r="J455" s="1"/>
  <c r="J456"/>
  <c r="J193" i="3" s="1"/>
  <c r="K237" i="2"/>
  <c r="J237" s="1"/>
  <c r="J238"/>
  <c r="J105" i="3" s="1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D24" i="6" l="1"/>
  <c r="G24" s="1"/>
  <c r="G25"/>
  <c r="K51" i="11"/>
  <c r="J49" i="12"/>
  <c r="J46" s="1"/>
  <c r="J48" i="11"/>
  <c r="I49" i="12"/>
  <c r="I46" s="1"/>
  <c r="I48" i="11"/>
  <c r="I105" i="4"/>
  <c r="F79" i="5"/>
  <c r="I79" s="1"/>
  <c r="J104" i="3"/>
  <c r="G104" i="4"/>
  <c r="J244" i="3"/>
  <c r="G162" i="5"/>
  <c r="I162" s="1"/>
  <c r="G245" i="4"/>
  <c r="I245" s="1"/>
  <c r="G46" i="12"/>
  <c r="G48" i="11"/>
  <c r="H103" i="4"/>
  <c r="G103"/>
  <c r="K49" i="12" l="1"/>
  <c r="K46" s="1"/>
  <c r="K48" i="11"/>
  <c r="J103" i="3"/>
  <c r="F78" i="5"/>
  <c r="I78" s="1"/>
  <c r="I104" i="4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M538"/>
  <c r="M537" s="1"/>
  <c r="L538"/>
  <c r="L537" s="1"/>
  <c r="L536" s="1"/>
  <c r="L535" s="1"/>
  <c r="N532"/>
  <c r="N531" s="1"/>
  <c r="M532"/>
  <c r="M531" s="1"/>
  <c r="L532"/>
  <c r="L531" s="1"/>
  <c r="L530" s="1"/>
  <c r="L529" s="1"/>
  <c r="N526"/>
  <c r="N525" s="1"/>
  <c r="M526"/>
  <c r="M525" s="1"/>
  <c r="L526"/>
  <c r="L525" s="1"/>
  <c r="L524" s="1"/>
  <c r="L523" s="1"/>
  <c r="N521"/>
  <c r="N520" s="1"/>
  <c r="M521"/>
  <c r="M520" s="1"/>
  <c r="L521"/>
  <c r="L520" s="1"/>
  <c r="L519" s="1"/>
  <c r="L518" s="1"/>
  <c r="N514"/>
  <c r="N513" s="1"/>
  <c r="M514"/>
  <c r="M513" s="1"/>
  <c r="L514"/>
  <c r="L513" s="1"/>
  <c r="L512" s="1"/>
  <c r="N509"/>
  <c r="N508" s="1"/>
  <c r="M509"/>
  <c r="M508" s="1"/>
  <c r="L509"/>
  <c r="L508" s="1"/>
  <c r="L507" s="1"/>
  <c r="N505"/>
  <c r="N504" s="1"/>
  <c r="M505"/>
  <c r="M504" s="1"/>
  <c r="L505"/>
  <c r="L504" s="1"/>
  <c r="N502"/>
  <c r="N501" s="1"/>
  <c r="M502"/>
  <c r="M501" s="1"/>
  <c r="L502"/>
  <c r="L501" s="1"/>
  <c r="N498"/>
  <c r="N497" s="1"/>
  <c r="M498"/>
  <c r="M497" s="1"/>
  <c r="L498"/>
  <c r="L497" s="1"/>
  <c r="N494"/>
  <c r="N493" s="1"/>
  <c r="M494"/>
  <c r="M493" s="1"/>
  <c r="L494"/>
  <c r="L493" s="1"/>
  <c r="N489"/>
  <c r="M489"/>
  <c r="L489"/>
  <c r="N467"/>
  <c r="M467"/>
  <c r="L467"/>
  <c r="N464"/>
  <c r="M464"/>
  <c r="L464"/>
  <c r="N447"/>
  <c r="N446" s="1"/>
  <c r="M447"/>
  <c r="M446" s="1"/>
  <c r="L447"/>
  <c r="L446" s="1"/>
  <c r="L445" s="1"/>
  <c r="L444" s="1"/>
  <c r="N442"/>
  <c r="N441" s="1"/>
  <c r="M442"/>
  <c r="M441" s="1"/>
  <c r="L44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M432"/>
  <c r="M431" s="1"/>
  <c r="L432"/>
  <c r="L431" s="1"/>
  <c r="L430" s="1"/>
  <c r="N428"/>
  <c r="N427" s="1"/>
  <c r="M428"/>
  <c r="M427" s="1"/>
  <c r="L428"/>
  <c r="L427" s="1"/>
  <c r="N424"/>
  <c r="N423" s="1"/>
  <c r="M424"/>
  <c r="M423" s="1"/>
  <c r="L424"/>
  <c r="L423" s="1"/>
  <c r="N420"/>
  <c r="N419" s="1"/>
  <c r="M420"/>
  <c r="M419" s="1"/>
  <c r="L420"/>
  <c r="L419" s="1"/>
  <c r="N394"/>
  <c r="M394"/>
  <c r="L395"/>
  <c r="L394" s="1"/>
  <c r="N390"/>
  <c r="N389" s="1"/>
  <c r="M390"/>
  <c r="M389" s="1"/>
  <c r="L390"/>
  <c r="L389" s="1"/>
  <c r="L388" s="1"/>
  <c r="N383"/>
  <c r="N382" s="1"/>
  <c r="M383"/>
  <c r="M382" s="1"/>
  <c r="L383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M362"/>
  <c r="M361" s="1"/>
  <c r="L362"/>
  <c r="L361" s="1"/>
  <c r="L360" s="1"/>
  <c r="N351"/>
  <c r="N350" s="1"/>
  <c r="M351"/>
  <c r="M350" s="1"/>
  <c r="L351"/>
  <c r="L350" s="1"/>
  <c r="L349" s="1"/>
  <c r="N346"/>
  <c r="N345" s="1"/>
  <c r="M346"/>
  <c r="M345" s="1"/>
  <c r="L346"/>
  <c r="L345" s="1"/>
  <c r="N339"/>
  <c r="N338" s="1"/>
  <c r="M339"/>
  <c r="M338" s="1"/>
  <c r="L339"/>
  <c r="L338" s="1"/>
  <c r="N334"/>
  <c r="N333" s="1"/>
  <c r="N332" s="1"/>
  <c r="M334"/>
  <c r="M333" s="1"/>
  <c r="M332" s="1"/>
  <c r="L334"/>
  <c r="L333" s="1"/>
  <c r="L332" s="1"/>
  <c r="N328"/>
  <c r="N327" s="1"/>
  <c r="M328"/>
  <c r="M327" s="1"/>
  <c r="L328"/>
  <c r="L327" s="1"/>
  <c r="L326" s="1"/>
  <c r="N322"/>
  <c r="N321" s="1"/>
  <c r="M322"/>
  <c r="M321" s="1"/>
  <c r="L322"/>
  <c r="L321" s="1"/>
  <c r="L320" s="1"/>
  <c r="N301"/>
  <c r="N300" s="1"/>
  <c r="M301"/>
  <c r="M300" s="1"/>
  <c r="L301"/>
  <c r="L300" s="1"/>
  <c r="L299" s="1"/>
  <c r="N295"/>
  <c r="N294" s="1"/>
  <c r="M295"/>
  <c r="M294" s="1"/>
  <c r="L295"/>
  <c r="L294" s="1"/>
  <c r="L293" s="1"/>
  <c r="N285"/>
  <c r="N284" s="1"/>
  <c r="N283" s="1"/>
  <c r="M285"/>
  <c r="M284" s="1"/>
  <c r="M283" s="1"/>
  <c r="L285"/>
  <c r="L284" s="1"/>
  <c r="L283" s="1"/>
  <c r="N275"/>
  <c r="N274" s="1"/>
  <c r="M275"/>
  <c r="M274" s="1"/>
  <c r="L275"/>
  <c r="L274" s="1"/>
  <c r="L273" s="1"/>
  <c r="N271"/>
  <c r="N270" s="1"/>
  <c r="M271"/>
  <c r="M270" s="1"/>
  <c r="L271"/>
  <c r="L270" s="1"/>
  <c r="L269" s="1"/>
  <c r="N265"/>
  <c r="N264" s="1"/>
  <c r="M265"/>
  <c r="M264" s="1"/>
  <c r="L265"/>
  <c r="L264" s="1"/>
  <c r="L263" s="1"/>
  <c r="N260"/>
  <c r="N259" s="1"/>
  <c r="M260"/>
  <c r="M259" s="1"/>
  <c r="L260"/>
  <c r="L259" s="1"/>
  <c r="L258" s="1"/>
  <c r="N249"/>
  <c r="N248" s="1"/>
  <c r="M249"/>
  <c r="M248" s="1"/>
  <c r="L249"/>
  <c r="L248" s="1"/>
  <c r="L247" s="1"/>
  <c r="N244"/>
  <c r="N243" s="1"/>
  <c r="M244"/>
  <c r="M243" s="1"/>
  <c r="L244"/>
  <c r="L243" s="1"/>
  <c r="L242" s="1"/>
  <c r="N234"/>
  <c r="N233" s="1"/>
  <c r="M234"/>
  <c r="M233" s="1"/>
  <c r="L234"/>
  <c r="L233" s="1"/>
  <c r="L232" s="1"/>
  <c r="N219"/>
  <c r="N218" s="1"/>
  <c r="M219"/>
  <c r="M218" s="1"/>
  <c r="L219"/>
  <c r="N208"/>
  <c r="N207" s="1"/>
  <c r="M208"/>
  <c r="M207" s="1"/>
  <c r="L208"/>
  <c r="L207" s="1"/>
  <c r="L206" s="1"/>
  <c r="N201"/>
  <c r="M201"/>
  <c r="L201"/>
  <c r="L200" s="1"/>
  <c r="L199" s="1"/>
  <c r="N196"/>
  <c r="N195" s="1"/>
  <c r="M196"/>
  <c r="M195" s="1"/>
  <c r="L196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M162"/>
  <c r="M161" s="1"/>
  <c r="L162"/>
  <c r="L161" s="1"/>
  <c r="L160" s="1"/>
  <c r="N158"/>
  <c r="N157" s="1"/>
  <c r="M158"/>
  <c r="M157" s="1"/>
  <c r="L158"/>
  <c r="L157" s="1"/>
  <c r="N144"/>
  <c r="N143" s="1"/>
  <c r="M144"/>
  <c r="M143" s="1"/>
  <c r="L144"/>
  <c r="L143" s="1"/>
  <c r="N137"/>
  <c r="N135" s="1"/>
  <c r="M137"/>
  <c r="M135" s="1"/>
  <c r="L137"/>
  <c r="L135" s="1"/>
  <c r="N133"/>
  <c r="M133"/>
  <c r="L133"/>
  <c r="N131"/>
  <c r="M131"/>
  <c r="L131"/>
  <c r="N125"/>
  <c r="N124" s="1"/>
  <c r="M125"/>
  <c r="M124" s="1"/>
  <c r="L125"/>
  <c r="L124" s="1"/>
  <c r="L123" s="1"/>
  <c r="N121"/>
  <c r="N120" s="1"/>
  <c r="M121"/>
  <c r="M120" s="1"/>
  <c r="L121"/>
  <c r="L120" s="1"/>
  <c r="L119" s="1"/>
  <c r="N117"/>
  <c r="N116" s="1"/>
  <c r="M117"/>
  <c r="M116" s="1"/>
  <c r="L117"/>
  <c r="L116" s="1"/>
  <c r="L115" s="1"/>
  <c r="N113"/>
  <c r="N112" s="1"/>
  <c r="M113"/>
  <c r="M112" s="1"/>
  <c r="L113"/>
  <c r="L112" s="1"/>
  <c r="L111" s="1"/>
  <c r="N109"/>
  <c r="N108" s="1"/>
  <c r="M109"/>
  <c r="M108" s="1"/>
  <c r="L109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M99"/>
  <c r="M98" s="1"/>
  <c r="L99"/>
  <c r="L98" s="1"/>
  <c r="L97" s="1"/>
  <c r="N94"/>
  <c r="N93" s="1"/>
  <c r="M94"/>
  <c r="M93" s="1"/>
  <c r="L94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I159" i="3" l="1"/>
  <c r="I158" s="1"/>
  <c r="I144" s="1"/>
  <c r="I143" s="1"/>
  <c r="I142" s="1"/>
  <c r="I141" s="1"/>
  <c r="I116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I103" i="4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172" i="3" s="1"/>
  <c r="J420" i="2"/>
  <c r="K333"/>
  <c r="J334"/>
  <c r="K394"/>
  <c r="J394" s="1"/>
  <c r="J171" i="3" s="1"/>
  <c r="J395" i="2"/>
  <c r="K525"/>
  <c r="J526"/>
  <c r="K264"/>
  <c r="J265"/>
  <c r="K423"/>
  <c r="J423" s="1"/>
  <c r="J174" i="3" s="1"/>
  <c r="J424" i="2"/>
  <c r="K327"/>
  <c r="J327" s="1"/>
  <c r="J328"/>
  <c r="K508"/>
  <c r="J509"/>
  <c r="K112"/>
  <c r="J113"/>
  <c r="K537"/>
  <c r="J538"/>
  <c r="K93"/>
  <c r="J94"/>
  <c r="K243"/>
  <c r="J244"/>
  <c r="K427"/>
  <c r="J427" s="1"/>
  <c r="J175" i="3" s="1"/>
  <c r="J428" i="2"/>
  <c r="K520"/>
  <c r="J521"/>
  <c r="K98"/>
  <c r="J99"/>
  <c r="K143"/>
  <c r="J143" s="1"/>
  <c r="J67" i="3" s="1"/>
  <c r="J144" i="2"/>
  <c r="K544"/>
  <c r="J545"/>
  <c r="K157"/>
  <c r="J157" s="1"/>
  <c r="J158"/>
  <c r="K248"/>
  <c r="J249"/>
  <c r="K431"/>
  <c r="J432"/>
  <c r="K103"/>
  <c r="J104"/>
  <c r="K389"/>
  <c r="J390"/>
  <c r="K116"/>
  <c r="J117"/>
  <c r="K233"/>
  <c r="J234"/>
  <c r="K446"/>
  <c r="J447"/>
  <c r="K350"/>
  <c r="J350" s="1"/>
  <c r="G159" i="3" s="1"/>
  <c r="J351" i="2"/>
  <c r="K161"/>
  <c r="J162"/>
  <c r="K441"/>
  <c r="J442"/>
  <c r="K493"/>
  <c r="J493" s="1"/>
  <c r="J201" i="3" s="1"/>
  <c r="J494" i="2"/>
  <c r="K497"/>
  <c r="J497" s="1"/>
  <c r="J202" i="3" s="1"/>
  <c r="J498" i="2"/>
  <c r="K200"/>
  <c r="J201"/>
  <c r="K270"/>
  <c r="J271"/>
  <c r="K300"/>
  <c r="J301"/>
  <c r="K549"/>
  <c r="J550"/>
  <c r="K436"/>
  <c r="J437"/>
  <c r="K135"/>
  <c r="J135" s="1"/>
  <c r="J60" i="3" s="1"/>
  <c r="J137" i="2"/>
  <c r="K501"/>
  <c r="J502"/>
  <c r="K124"/>
  <c r="J125"/>
  <c r="K195"/>
  <c r="J196"/>
  <c r="K274"/>
  <c r="J275"/>
  <c r="K371"/>
  <c r="J372"/>
  <c r="J36"/>
  <c r="K513"/>
  <c r="J514"/>
  <c r="K207"/>
  <c r="K206" s="1"/>
  <c r="J208"/>
  <c r="K504"/>
  <c r="J504" s="1"/>
  <c r="J205" i="3" s="1"/>
  <c r="J505" i="2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M360"/>
  <c r="N388"/>
  <c r="M430"/>
  <c r="N445"/>
  <c r="N444" s="1"/>
  <c r="N507"/>
  <c r="M115"/>
  <c r="M273"/>
  <c r="N115"/>
  <c r="N160"/>
  <c r="N206"/>
  <c r="M258"/>
  <c r="N273"/>
  <c r="M326"/>
  <c r="M388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N176"/>
  <c r="N87"/>
  <c r="M87"/>
  <c r="N130"/>
  <c r="N142"/>
  <c r="N182"/>
  <c r="L463"/>
  <c r="L462" s="1"/>
  <c r="N31"/>
  <c r="M31"/>
  <c r="N422"/>
  <c r="L31"/>
  <c r="N393"/>
  <c r="L500"/>
  <c r="M142"/>
  <c r="L182"/>
  <c r="L181" s="1"/>
  <c r="L337"/>
  <c r="L142"/>
  <c r="L141" s="1"/>
  <c r="L20"/>
  <c r="M20"/>
  <c r="N75"/>
  <c r="L87"/>
  <c r="L86" s="1"/>
  <c r="M176"/>
  <c r="N337"/>
  <c r="N463"/>
  <c r="M463"/>
  <c r="N20"/>
  <c r="M75"/>
  <c r="N11"/>
  <c r="L130"/>
  <c r="L129" s="1"/>
  <c r="L128" s="1"/>
  <c r="L127" s="1"/>
  <c r="M130"/>
  <c r="M11"/>
  <c r="M393"/>
  <c r="L393"/>
  <c r="L517"/>
  <c r="L528"/>
  <c r="J68" i="3"/>
  <c r="K345" i="2"/>
  <c r="K338"/>
  <c r="J338" s="1"/>
  <c r="K321"/>
  <c r="K361"/>
  <c r="J38" i="3"/>
  <c r="K182" i="2"/>
  <c r="K176"/>
  <c r="K87"/>
  <c r="K130"/>
  <c r="K20"/>
  <c r="K75"/>
  <c r="K31"/>
  <c r="K11"/>
  <c r="F159" i="4" l="1"/>
  <c r="G158" i="3"/>
  <c r="I10"/>
  <c r="I249" s="1"/>
  <c r="H10"/>
  <c r="H249" s="1"/>
  <c r="L205" i="2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J204" i="3" s="1"/>
  <c r="K500" i="2"/>
  <c r="J500" s="1"/>
  <c r="L309"/>
  <c r="L256" s="1"/>
  <c r="M309"/>
  <c r="N309"/>
  <c r="H111" i="5"/>
  <c r="H153" i="4"/>
  <c r="G153"/>
  <c r="G111" i="5"/>
  <c r="J170" i="3"/>
  <c r="N241" i="2"/>
  <c r="K422"/>
  <c r="J422" s="1"/>
  <c r="J176"/>
  <c r="J20"/>
  <c r="M241"/>
  <c r="J349"/>
  <c r="K326"/>
  <c r="K142"/>
  <c r="J142" s="1"/>
  <c r="K393"/>
  <c r="J393" s="1"/>
  <c r="J75"/>
  <c r="J25" i="3" s="1"/>
  <c r="J463" i="2"/>
  <c r="J87"/>
  <c r="J31"/>
  <c r="J24" i="3" s="1"/>
  <c r="J11" i="2"/>
  <c r="K519"/>
  <c r="J520"/>
  <c r="J207"/>
  <c r="J97" i="3" s="1"/>
  <c r="K293" i="2"/>
  <c r="J293" s="1"/>
  <c r="J294"/>
  <c r="J136" i="3" s="1"/>
  <c r="K123" i="2"/>
  <c r="J123" s="1"/>
  <c r="J124"/>
  <c r="J52" i="3" s="1"/>
  <c r="K269" i="2"/>
  <c r="J270"/>
  <c r="J130" i="3" s="1"/>
  <c r="K102" i="2"/>
  <c r="J103"/>
  <c r="K97"/>
  <c r="J97" s="1"/>
  <c r="J98"/>
  <c r="J32" i="3" s="1"/>
  <c r="K111" i="2"/>
  <c r="J111" s="1"/>
  <c r="J112"/>
  <c r="J46" i="3" s="1"/>
  <c r="J130" i="2"/>
  <c r="J321"/>
  <c r="J150" i="3" s="1"/>
  <c r="K194" i="2"/>
  <c r="J195"/>
  <c r="K299"/>
  <c r="J299" s="1"/>
  <c r="J300"/>
  <c r="J138" i="3" s="1"/>
  <c r="K160" i="2"/>
  <c r="J160" s="1"/>
  <c r="J161"/>
  <c r="J70" i="3" s="1"/>
  <c r="K388" i="2"/>
  <c r="J388" s="1"/>
  <c r="J389"/>
  <c r="J169" i="3" s="1"/>
  <c r="K536" i="2"/>
  <c r="J537"/>
  <c r="J236" i="3" s="1"/>
  <c r="K524" i="2"/>
  <c r="J525"/>
  <c r="J223" i="3" s="1"/>
  <c r="K430" i="2"/>
  <c r="J430" s="1"/>
  <c r="J431"/>
  <c r="J177" i="3" s="1"/>
  <c r="J361" i="2"/>
  <c r="J162" i="3" s="1"/>
  <c r="K273" i="2"/>
  <c r="J273" s="1"/>
  <c r="J274"/>
  <c r="J132" i="3" s="1"/>
  <c r="K548" i="2"/>
  <c r="J549"/>
  <c r="K440"/>
  <c r="J440" s="1"/>
  <c r="J441"/>
  <c r="J182" i="3" s="1"/>
  <c r="K543" i="2"/>
  <c r="J544"/>
  <c r="K92"/>
  <c r="J92" s="1"/>
  <c r="J93"/>
  <c r="F22" i="5" s="1"/>
  <c r="K263" i="2"/>
  <c r="J263" s="1"/>
  <c r="J264"/>
  <c r="J124" i="3" s="1"/>
  <c r="K107" i="2"/>
  <c r="J108"/>
  <c r="J44" i="3" s="1"/>
  <c r="K332" i="2"/>
  <c r="J332" s="1"/>
  <c r="J154" i="3" s="1"/>
  <c r="J333" i="2"/>
  <c r="J345"/>
  <c r="J157" i="3" s="1"/>
  <c r="K283" i="2"/>
  <c r="J283" s="1"/>
  <c r="J134" i="3" s="1"/>
  <c r="J284" i="2"/>
  <c r="J218"/>
  <c r="K507"/>
  <c r="J507" s="1"/>
  <c r="J508"/>
  <c r="J207" i="3" s="1"/>
  <c r="K119" i="2"/>
  <c r="J119" s="1"/>
  <c r="J120"/>
  <c r="J50" i="3" s="1"/>
  <c r="J370" i="2"/>
  <c r="J371"/>
  <c r="K435"/>
  <c r="J435" s="1"/>
  <c r="J436"/>
  <c r="K115"/>
  <c r="J115" s="1"/>
  <c r="J116"/>
  <c r="J48" i="3" s="1"/>
  <c r="K242" i="2"/>
  <c r="J243"/>
  <c r="K258"/>
  <c r="J259"/>
  <c r="J122" i="3" s="1"/>
  <c r="K199" i="2"/>
  <c r="J199" s="1"/>
  <c r="J200"/>
  <c r="K381"/>
  <c r="J381" s="1"/>
  <c r="J382"/>
  <c r="J167" i="3" s="1"/>
  <c r="K232" i="2"/>
  <c r="J232" s="1"/>
  <c r="J233"/>
  <c r="J102" i="3" s="1"/>
  <c r="K247" i="2"/>
  <c r="J247" s="1"/>
  <c r="J248"/>
  <c r="K445"/>
  <c r="K444" s="1"/>
  <c r="J444" s="1"/>
  <c r="J446"/>
  <c r="J188" i="3" s="1"/>
  <c r="K530" i="2"/>
  <c r="J531"/>
  <c r="J230" i="3" s="1"/>
  <c r="K512" i="2"/>
  <c r="J512" s="1"/>
  <c r="J513"/>
  <c r="J210" i="3" s="1"/>
  <c r="J182" i="2"/>
  <c r="N517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I171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I174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J179" i="3" l="1"/>
  <c r="G179"/>
  <c r="J164"/>
  <c r="G164"/>
  <c r="G163" s="1"/>
  <c r="F158" i="4"/>
  <c r="I158" s="1"/>
  <c r="G99" i="3"/>
  <c r="G98" s="1"/>
  <c r="G95" s="1"/>
  <c r="G94" s="1"/>
  <c r="G93" s="1"/>
  <c r="G92" s="1"/>
  <c r="G79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I204" i="4"/>
  <c r="J203" i="3"/>
  <c r="F150" i="5"/>
  <c r="I150" s="1"/>
  <c r="J110" i="3"/>
  <c r="I111" i="4"/>
  <c r="K309" i="2"/>
  <c r="H81" i="5"/>
  <c r="J61" i="11" s="1"/>
  <c r="G81" i="5"/>
  <c r="I61" i="11" s="1"/>
  <c r="F112" i="5"/>
  <c r="I112" s="1"/>
  <c r="J153" i="3"/>
  <c r="I154" i="4"/>
  <c r="K205" i="2"/>
  <c r="J205" s="1"/>
  <c r="H102" i="5"/>
  <c r="J66" i="11" s="1"/>
  <c r="K66" s="1"/>
  <c r="G102" i="5"/>
  <c r="I66" i="11" s="1"/>
  <c r="J326" i="2"/>
  <c r="J152" i="3" s="1"/>
  <c r="H96" i="4"/>
  <c r="H95"/>
  <c r="G187"/>
  <c r="G186"/>
  <c r="I124"/>
  <c r="J49" i="3"/>
  <c r="F48" i="11"/>
  <c r="E51"/>
  <c r="E48" s="1"/>
  <c r="F153" i="5"/>
  <c r="I153" s="1"/>
  <c r="I191" i="4"/>
  <c r="F90"/>
  <c r="I90" s="1"/>
  <c r="F70"/>
  <c r="I70" s="1"/>
  <c r="I230"/>
  <c r="G112"/>
  <c r="I112" s="1"/>
  <c r="F11" i="9"/>
  <c r="F10" s="1"/>
  <c r="F9" s="1"/>
  <c r="F8" s="1"/>
  <c r="I210" i="4"/>
  <c r="F83" i="5"/>
  <c r="I83" s="1"/>
  <c r="H187" i="4"/>
  <c r="H186"/>
  <c r="F37"/>
  <c r="I37" s="1"/>
  <c r="I236"/>
  <c r="I188"/>
  <c r="F29"/>
  <c r="I29" s="1"/>
  <c r="F63" i="5"/>
  <c r="I63" s="1"/>
  <c r="I217" i="4"/>
  <c r="J168" i="3"/>
  <c r="I169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I167"/>
  <c r="J166" i="3"/>
  <c r="F156" i="5"/>
  <c r="I156" s="1"/>
  <c r="F50" i="4"/>
  <c r="I50" s="1"/>
  <c r="J161" i="3"/>
  <c r="F120" i="5"/>
  <c r="I120" s="1"/>
  <c r="I162" i="4"/>
  <c r="J137" i="3"/>
  <c r="J320" i="2"/>
  <c r="J43" i="3"/>
  <c r="J131"/>
  <c r="F27" i="5"/>
  <c r="I27" s="1"/>
  <c r="I132" i="4"/>
  <c r="F44"/>
  <c r="I44" s="1"/>
  <c r="F89" i="5"/>
  <c r="I89" s="1"/>
  <c r="K241" i="2"/>
  <c r="J241" s="1"/>
  <c r="J129" i="3"/>
  <c r="I138" i="4"/>
  <c r="F95" i="5"/>
  <c r="I95" s="1"/>
  <c r="F160"/>
  <c r="I160" s="1"/>
  <c r="F93"/>
  <c r="I93" s="1"/>
  <c r="F97" i="4"/>
  <c r="I97" s="1"/>
  <c r="J135" i="3"/>
  <c r="F33" i="5"/>
  <c r="I33" s="1"/>
  <c r="F29"/>
  <c r="I29" s="1"/>
  <c r="I136" i="4"/>
  <c r="F46"/>
  <c r="I46" s="1"/>
  <c r="J45" i="3"/>
  <c r="K141" i="2"/>
  <c r="J141" s="1"/>
  <c r="J96" i="3"/>
  <c r="J235"/>
  <c r="F71" i="5"/>
  <c r="I71" s="1"/>
  <c r="F108"/>
  <c r="I108" s="1"/>
  <c r="I150" i="4"/>
  <c r="J149" i="3"/>
  <c r="F76" i="5"/>
  <c r="I76" s="1"/>
  <c r="J222" i="3"/>
  <c r="I102" i="4"/>
  <c r="J51" i="3"/>
  <c r="F65" i="5"/>
  <c r="I65" s="1"/>
  <c r="F35"/>
  <c r="I35" s="1"/>
  <c r="I223" i="4"/>
  <c r="F52"/>
  <c r="I52" s="1"/>
  <c r="F115" i="5"/>
  <c r="I115" s="1"/>
  <c r="I157" i="4"/>
  <c r="I182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I130"/>
  <c r="F48"/>
  <c r="I48" s="1"/>
  <c r="J176" i="3"/>
  <c r="I177" i="4"/>
  <c r="F135" i="5"/>
  <c r="I135" s="1"/>
  <c r="I115" i="4"/>
  <c r="J84" i="3"/>
  <c r="M256" i="2"/>
  <c r="I134" i="4"/>
  <c r="J107" i="2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F44" i="5"/>
  <c r="I44" s="1"/>
  <c r="J121" i="3"/>
  <c r="F158" i="5"/>
  <c r="I158" s="1"/>
  <c r="J123" i="3"/>
  <c r="J445" i="2"/>
  <c r="J242"/>
  <c r="I122" i="4"/>
  <c r="F85" i="5"/>
  <c r="I85" s="1"/>
  <c r="J206" i="3"/>
  <c r="K101" i="2"/>
  <c r="J101" s="1"/>
  <c r="J102"/>
  <c r="I207" i="4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J155" i="3"/>
  <c r="I156" i="4"/>
  <c r="F114" i="5"/>
  <c r="I114" s="1"/>
  <c r="H16" i="4"/>
  <c r="H14" i="5"/>
  <c r="H13" s="1"/>
  <c r="H17" i="4"/>
  <c r="G30"/>
  <c r="G65"/>
  <c r="I173"/>
  <c r="I170"/>
  <c r="H180"/>
  <c r="G215"/>
  <c r="H228"/>
  <c r="L7" i="2"/>
  <c r="K18"/>
  <c r="J18" s="1"/>
  <c r="K174"/>
  <c r="J174" s="1"/>
  <c r="K461"/>
  <c r="J461" s="1"/>
  <c r="K128"/>
  <c r="J128" s="1"/>
  <c r="K9"/>
  <c r="J9" s="1"/>
  <c r="G178" i="3" l="1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I216" i="4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I203" i="4"/>
  <c r="I110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I152" i="4"/>
  <c r="F110" i="5"/>
  <c r="I110" s="1"/>
  <c r="F111"/>
  <c r="I111" s="1"/>
  <c r="I153" i="4"/>
  <c r="J95" i="3"/>
  <c r="F31" i="4"/>
  <c r="I31" s="1"/>
  <c r="I168"/>
  <c r="F124" i="5"/>
  <c r="I124" s="1"/>
  <c r="I137" i="4"/>
  <c r="F82" i="5"/>
  <c r="I82" s="1"/>
  <c r="F24"/>
  <c r="I24" s="1"/>
  <c r="I209" i="4"/>
  <c r="F26"/>
  <c r="I26" s="1"/>
  <c r="I123"/>
  <c r="J221" i="3"/>
  <c r="I161" i="4"/>
  <c r="J65" i="3"/>
  <c r="I176" i="4"/>
  <c r="F141" i="5"/>
  <c r="I141" s="1"/>
  <c r="J186" i="3"/>
  <c r="F51" i="4"/>
  <c r="I51" s="1"/>
  <c r="F45"/>
  <c r="I45" s="1"/>
  <c r="F46" i="12"/>
  <c r="E46" s="1"/>
  <c r="E49"/>
  <c r="F60" i="5"/>
  <c r="I60" s="1"/>
  <c r="I206" i="4"/>
  <c r="F47"/>
  <c r="I47" s="1"/>
  <c r="F96"/>
  <c r="I96" s="1"/>
  <c r="G58" i="5"/>
  <c r="I58" s="1"/>
  <c r="F43" i="4"/>
  <c r="I43" s="1"/>
  <c r="F84"/>
  <c r="I84" s="1"/>
  <c r="I131"/>
  <c r="I101"/>
  <c r="F49"/>
  <c r="I49" s="1"/>
  <c r="F58"/>
  <c r="I58" s="1"/>
  <c r="F107" i="5"/>
  <c r="I107" s="1"/>
  <c r="I181" i="4"/>
  <c r="F88" i="5"/>
  <c r="I88" s="1"/>
  <c r="I121" i="4"/>
  <c r="J228" i="3"/>
  <c r="I166" i="4"/>
  <c r="I222"/>
  <c r="F62" i="5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I229" i="4"/>
  <c r="F90" i="5"/>
  <c r="I90" s="1"/>
  <c r="F136"/>
  <c r="I136" s="1"/>
  <c r="F92"/>
  <c r="I92" s="1"/>
  <c r="F34"/>
  <c r="I34" s="1"/>
  <c r="F94"/>
  <c r="I94" s="1"/>
  <c r="I129" i="4"/>
  <c r="I235"/>
  <c r="F98" i="5"/>
  <c r="I98" s="1"/>
  <c r="F64"/>
  <c r="I64" s="1"/>
  <c r="F159"/>
  <c r="I159" s="1"/>
  <c r="F157"/>
  <c r="I157" s="1"/>
  <c r="I135" i="4"/>
  <c r="F32" i="5"/>
  <c r="I32" s="1"/>
  <c r="F28"/>
  <c r="I28" s="1"/>
  <c r="I149" i="4"/>
  <c r="F75" i="5"/>
  <c r="I75" s="1"/>
  <c r="F86"/>
  <c r="I86" s="1"/>
  <c r="F30"/>
  <c r="I30" s="1"/>
  <c r="F69" i="4"/>
  <c r="I69" s="1"/>
  <c r="J120" i="3"/>
  <c r="I187" i="4"/>
  <c r="F43" i="5"/>
  <c r="I43" s="1"/>
  <c r="I133" i="4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I155" i="4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78" i="4" l="1"/>
  <c r="I178" s="1"/>
  <c r="J178" i="3"/>
  <c r="I122" i="5"/>
  <c r="F121"/>
  <c r="I121" s="1"/>
  <c r="F163" i="4"/>
  <c r="I163" s="1"/>
  <c r="J163" i="3"/>
  <c r="G144"/>
  <c r="I73" i="5"/>
  <c r="J215" i="3"/>
  <c r="I208" i="4"/>
  <c r="J74" i="3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I180" i="4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I151" i="4"/>
  <c r="F81" i="5"/>
  <c r="F154"/>
  <c r="J227" i="3"/>
  <c r="J185"/>
  <c r="I186" i="4"/>
  <c r="F65"/>
  <c r="I65" s="1"/>
  <c r="I228"/>
  <c r="F140" i="5"/>
  <c r="I140" s="1"/>
  <c r="I214" i="4"/>
  <c r="B14" i="8"/>
  <c r="B11" s="1"/>
  <c r="B10" s="1"/>
  <c r="B9" s="1"/>
  <c r="B8" s="1"/>
  <c r="G49" i="5"/>
  <c r="F42" i="4"/>
  <c r="I42" s="1"/>
  <c r="I234"/>
  <c r="J220" i="3"/>
  <c r="I221" i="4"/>
  <c r="F83"/>
  <c r="I83" s="1"/>
  <c r="F74"/>
  <c r="J56" i="3"/>
  <c r="I120" i="4"/>
  <c r="F49" i="5"/>
  <c r="F69"/>
  <c r="J94" i="3"/>
  <c r="F95" i="4"/>
  <c r="I95" s="1"/>
  <c r="J41" i="3"/>
  <c r="J82"/>
  <c r="J119"/>
  <c r="I109" i="4"/>
  <c r="I128"/>
  <c r="H81"/>
  <c r="G40"/>
  <c r="G227"/>
  <c r="H93"/>
  <c r="J213" i="3"/>
  <c r="G107" i="4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44" i="4" l="1"/>
  <c r="I144" s="1"/>
  <c r="G143" i="3"/>
  <c r="J143" s="1"/>
  <c r="J144"/>
  <c r="I198" i="4"/>
  <c r="I15"/>
  <c r="I108"/>
  <c r="I74"/>
  <c r="I21"/>
  <c r="J107" i="3"/>
  <c r="J197"/>
  <c r="I127" i="4"/>
  <c r="J12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I233" i="4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J226" i="3"/>
  <c r="I227" i="4"/>
  <c r="H142"/>
  <c r="H141"/>
  <c r="G142"/>
  <c r="G141"/>
  <c r="J55" i="3"/>
  <c r="G11" i="5"/>
  <c r="I185" i="4"/>
  <c r="F64"/>
  <c r="I64" s="1"/>
  <c r="F56"/>
  <c r="I56" s="1"/>
  <c r="J40" i="3"/>
  <c r="I220" i="4"/>
  <c r="J219" i="3"/>
  <c r="F58" i="11"/>
  <c r="F82" i="4"/>
  <c r="I82" s="1"/>
  <c r="F73"/>
  <c r="I119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J72"/>
  <c r="G39" i="4"/>
  <c r="H19"/>
  <c r="H92"/>
  <c r="J212" i="3"/>
  <c r="I213" i="4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H43" i="11" l="1"/>
  <c r="H38" s="1"/>
  <c r="G142" i="3"/>
  <c r="J142" s="1"/>
  <c r="F143" i="4"/>
  <c r="I143" s="1"/>
  <c r="H29" i="12"/>
  <c r="H26" s="1"/>
  <c r="I232" i="4"/>
  <c r="H41" i="12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I18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J225" i="3"/>
  <c r="I226" i="4"/>
  <c r="F68" i="11"/>
  <c r="E81"/>
  <c r="E78" s="1"/>
  <c r="F55" i="4"/>
  <c r="I55" s="1"/>
  <c r="J183" i="3"/>
  <c r="F80" i="5"/>
  <c r="I80" s="1"/>
  <c r="F43" i="11"/>
  <c r="F38" s="1"/>
  <c r="E59" i="12"/>
  <c r="F41" i="11"/>
  <c r="E44" i="12"/>
  <c r="E46" i="11"/>
  <c r="E41" s="1"/>
  <c r="E61"/>
  <c r="E58" s="1"/>
  <c r="F72" i="4"/>
  <c r="I126"/>
  <c r="J125" i="3"/>
  <c r="F40" i="4"/>
  <c r="I40" s="1"/>
  <c r="E31" i="11"/>
  <c r="E28" s="1"/>
  <c r="J92" i="3"/>
  <c r="F76" i="12"/>
  <c r="F93" i="4"/>
  <c r="I93" s="1"/>
  <c r="F26" i="12"/>
  <c r="F19" i="4"/>
  <c r="I19" s="1"/>
  <c r="I212"/>
  <c r="I219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I118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41" i="3" l="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I225" i="4"/>
  <c r="J224" i="3"/>
  <c r="I117" i="4"/>
  <c r="E43" i="11"/>
  <c r="E38" s="1"/>
  <c r="F54" i="4"/>
  <c r="I54" s="1"/>
  <c r="I183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I125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41" l="1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I224" i="4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116" i="4" l="1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<sst xmlns="http://schemas.openxmlformats.org/spreadsheetml/2006/main" count="6698" uniqueCount="957">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</sst>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2.7759999999034335E-2</v>
      </c>
      <c r="E9" s="69">
        <f>+E10+E15+E23+E32</f>
        <v>2.7760000000398577E-2</v>
      </c>
      <c r="F9" s="69">
        <f>+F10+F15+F23+F32</f>
        <v>-1.2240000000019791E-2</v>
      </c>
      <c r="G9" s="70">
        <f>D9+E9+F9</f>
        <v>4.3279999999413121E-2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2.7759999999034335E-2</v>
      </c>
      <c r="E23" s="73">
        <f t="shared" ref="E23:F23" si="8">E24+E28</f>
        <v>2.7760000000398577E-2</v>
      </c>
      <c r="F23" s="73">
        <f t="shared" si="8"/>
        <v>-1.2240000000019791E-2</v>
      </c>
      <c r="G23" s="70">
        <f t="shared" si="1"/>
        <v>4.3279999999413121E-2</v>
      </c>
    </row>
    <row r="24" spans="1:7">
      <c r="A24" s="264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4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4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4"/>
      <c r="B28" s="74" t="s">
        <v>480</v>
      </c>
      <c r="C28" s="75" t="s">
        <v>481</v>
      </c>
      <c r="D28" s="76">
        <f>D29</f>
        <v>13181.42776</v>
      </c>
      <c r="E28" s="76">
        <f t="shared" ref="E28:F30" si="10">E29</f>
        <v>3051.7277600000002</v>
      </c>
      <c r="F28" s="76">
        <f t="shared" si="10"/>
        <v>12925.38776</v>
      </c>
      <c r="G28" s="70">
        <f t="shared" si="1"/>
        <v>29158.543279999998</v>
      </c>
    </row>
    <row r="29" spans="1:7">
      <c r="A29" s="264"/>
      <c r="B29" s="78" t="s">
        <v>604</v>
      </c>
      <c r="C29" s="75" t="s">
        <v>603</v>
      </c>
      <c r="D29" s="76">
        <f>D30</f>
        <v>13181.42776</v>
      </c>
      <c r="E29" s="76">
        <f t="shared" si="10"/>
        <v>3051.7277600000002</v>
      </c>
      <c r="F29" s="76">
        <f t="shared" si="10"/>
        <v>12925.38776</v>
      </c>
      <c r="G29" s="70">
        <f t="shared" si="1"/>
        <v>29158.543279999998</v>
      </c>
    </row>
    <row r="30" spans="1:7">
      <c r="A30" s="264"/>
      <c r="B30" s="78" t="s">
        <v>609</v>
      </c>
      <c r="C30" s="75" t="s">
        <v>606</v>
      </c>
      <c r="D30" s="76">
        <f>D31</f>
        <v>13181.42776</v>
      </c>
      <c r="E30" s="76">
        <f t="shared" si="10"/>
        <v>3051.7277600000002</v>
      </c>
      <c r="F30" s="76">
        <f t="shared" si="10"/>
        <v>12925.38776</v>
      </c>
      <c r="G30" s="70">
        <f t="shared" si="1"/>
        <v>29158.543279999998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13181.42776</v>
      </c>
      <c r="E31" s="76">
        <f>Ведомственная!H10+Источники!E21+'Бюджетная роспись'!M551/1000</f>
        <v>3051.7277600000002</v>
      </c>
      <c r="F31" s="76">
        <f>Ведомственная!I10+Источники!F21+'Бюджетная роспись'!N551/1000</f>
        <v>12925.38776</v>
      </c>
      <c r="G31" s="70">
        <f t="shared" si="1"/>
        <v>29158.543279999998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3" t="s">
        <v>938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3.5" thickBot="1">
      <c r="A3" s="40"/>
      <c r="B3" s="40"/>
      <c r="C3" s="40"/>
      <c r="D3" s="40"/>
      <c r="E3" s="40"/>
      <c r="F3" s="304"/>
      <c r="G3" s="304"/>
      <c r="H3" s="40"/>
      <c r="I3" s="41"/>
      <c r="J3" s="42"/>
      <c r="K3" s="42"/>
    </row>
    <row r="4" spans="1:11" ht="13.5" thickBot="1">
      <c r="A4" s="305" t="s">
        <v>640</v>
      </c>
      <c r="B4" s="307" t="s">
        <v>641</v>
      </c>
      <c r="C4" s="310" t="s">
        <v>642</v>
      </c>
      <c r="D4" s="312" t="s">
        <v>643</v>
      </c>
      <c r="E4" s="312"/>
      <c r="F4" s="312"/>
      <c r="G4" s="312"/>
      <c r="H4" s="312"/>
      <c r="I4" s="312"/>
      <c r="J4" s="312"/>
      <c r="K4" s="312"/>
    </row>
    <row r="5" spans="1:11" ht="13.5" thickBot="1">
      <c r="A5" s="306"/>
      <c r="B5" s="308"/>
      <c r="C5" s="311"/>
      <c r="D5" s="313" t="s">
        <v>644</v>
      </c>
      <c r="E5" s="313"/>
      <c r="F5" s="313"/>
      <c r="G5" s="313"/>
      <c r="H5" s="313"/>
      <c r="I5" s="313"/>
      <c r="J5" s="313"/>
      <c r="K5" s="313"/>
    </row>
    <row r="6" spans="1:11" ht="13.5" thickBot="1">
      <c r="A6" s="306"/>
      <c r="B6" s="309"/>
      <c r="C6" s="311"/>
      <c r="D6" s="313" t="s">
        <v>645</v>
      </c>
      <c r="E6" s="31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4" t="s">
        <v>646</v>
      </c>
      <c r="B8" s="315" t="s">
        <v>939</v>
      </c>
      <c r="C8" s="316" t="s">
        <v>940</v>
      </c>
      <c r="D8" s="43" t="s">
        <v>645</v>
      </c>
      <c r="E8" s="49">
        <f>E13+E38+E53+E68</f>
        <v>41731.431039999996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13181.42776</v>
      </c>
      <c r="I8" s="49">
        <f t="shared" si="0"/>
        <v>2982.0277600000004</v>
      </c>
      <c r="J8" s="49">
        <f t="shared" si="0"/>
        <v>12783.98776</v>
      </c>
      <c r="K8" s="49">
        <f t="shared" si="0"/>
        <v>12783.98776</v>
      </c>
    </row>
    <row r="9" spans="1:11" ht="26.25" thickBot="1">
      <c r="A9" s="314"/>
      <c r="B9" s="315"/>
      <c r="C9" s="316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4"/>
      <c r="B10" s="315"/>
      <c r="C10" s="316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4"/>
      <c r="B11" s="315"/>
      <c r="C11" s="316"/>
      <c r="D11" s="43" t="s">
        <v>649</v>
      </c>
      <c r="E11" s="49">
        <f t="shared" si="1"/>
        <v>41731.431039999996</v>
      </c>
      <c r="F11" s="49">
        <f t="shared" si="1"/>
        <v>0</v>
      </c>
      <c r="G11" s="49">
        <f t="shared" si="1"/>
        <v>0</v>
      </c>
      <c r="H11" s="49">
        <f t="shared" si="1"/>
        <v>13181.42776</v>
      </c>
      <c r="I11" s="49">
        <f t="shared" si="1"/>
        <v>2982.0277600000004</v>
      </c>
      <c r="J11" s="49">
        <f t="shared" si="1"/>
        <v>12783.98776</v>
      </c>
      <c r="K11" s="49">
        <f t="shared" si="1"/>
        <v>12783.98776</v>
      </c>
    </row>
    <row r="12" spans="1:11" ht="26.25" thickBot="1">
      <c r="A12" s="314"/>
      <c r="B12" s="315"/>
      <c r="C12" s="316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4" t="s">
        <v>651</v>
      </c>
      <c r="B13" s="315" t="s">
        <v>652</v>
      </c>
      <c r="C13" s="316" t="s">
        <v>940</v>
      </c>
      <c r="D13" s="43" t="s">
        <v>645</v>
      </c>
      <c r="E13" s="50">
        <f>E18+E23+E28+E33</f>
        <v>13907.22776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5420.4277600000005</v>
      </c>
      <c r="I13" s="50">
        <f t="shared" si="2"/>
        <v>2860.6000000000004</v>
      </c>
      <c r="J13" s="50">
        <f t="shared" si="2"/>
        <v>2813.1</v>
      </c>
      <c r="K13" s="50">
        <f t="shared" si="2"/>
        <v>2813.1</v>
      </c>
    </row>
    <row r="14" spans="1:11" ht="26.25" thickBot="1">
      <c r="A14" s="314"/>
      <c r="B14" s="315"/>
      <c r="C14" s="316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4"/>
      <c r="B15" s="315"/>
      <c r="C15" s="316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4"/>
      <c r="B16" s="315"/>
      <c r="C16" s="316"/>
      <c r="D16" s="43" t="s">
        <v>649</v>
      </c>
      <c r="E16" s="50">
        <f t="shared" si="3"/>
        <v>13907.22776</v>
      </c>
      <c r="F16" s="50">
        <f t="shared" si="3"/>
        <v>0</v>
      </c>
      <c r="G16" s="50">
        <f t="shared" si="3"/>
        <v>0</v>
      </c>
      <c r="H16" s="50">
        <f t="shared" si="3"/>
        <v>5420.4277600000005</v>
      </c>
      <c r="I16" s="50">
        <f t="shared" si="3"/>
        <v>2860.6000000000004</v>
      </c>
      <c r="J16" s="50">
        <f t="shared" si="3"/>
        <v>2813.1</v>
      </c>
      <c r="K16" s="50">
        <f t="shared" si="3"/>
        <v>2813.1</v>
      </c>
    </row>
    <row r="17" spans="1:11" ht="26.25" thickBot="1">
      <c r="A17" s="314"/>
      <c r="B17" s="315"/>
      <c r="C17" s="316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4" t="s">
        <v>653</v>
      </c>
      <c r="B18" s="315" t="s">
        <v>654</v>
      </c>
      <c r="C18" s="316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14"/>
      <c r="B19" s="315"/>
      <c r="C19" s="316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4"/>
      <c r="B20" s="315"/>
      <c r="C20" s="316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4"/>
      <c r="B21" s="315"/>
      <c r="C21" s="316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14"/>
      <c r="B22" s="315"/>
      <c r="C22" s="316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7" t="s">
        <v>655</v>
      </c>
      <c r="B23" s="315" t="s">
        <v>656</v>
      </c>
      <c r="C23" s="316" t="s">
        <v>940</v>
      </c>
      <c r="D23" s="43" t="s">
        <v>645</v>
      </c>
      <c r="E23" s="51">
        <f>E24+E25+E26+E27</f>
        <v>1469.3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943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18"/>
      <c r="B24" s="315"/>
      <c r="C24" s="316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18"/>
      <c r="B25" s="315"/>
      <c r="C25" s="316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18"/>
      <c r="B26" s="315"/>
      <c r="C26" s="316"/>
      <c r="D26" s="43" t="s">
        <v>649</v>
      </c>
      <c r="E26" s="51">
        <f>F26+G26+H26+I26+J26+K26</f>
        <v>1469.3</v>
      </c>
      <c r="F26" s="51"/>
      <c r="G26" s="51"/>
      <c r="H26" s="51">
        <f>Программная!F23</f>
        <v>943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19"/>
      <c r="B27" s="315"/>
      <c r="C27" s="316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7" t="s">
        <v>657</v>
      </c>
      <c r="B28" s="315" t="s">
        <v>658</v>
      </c>
      <c r="C28" s="316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18"/>
      <c r="B29" s="315"/>
      <c r="C29" s="316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18"/>
      <c r="B30" s="315"/>
      <c r="C30" s="316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18"/>
      <c r="B31" s="315"/>
      <c r="C31" s="316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9"/>
      <c r="B32" s="315"/>
      <c r="C32" s="316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7" t="s">
        <v>659</v>
      </c>
      <c r="B33" s="315" t="s">
        <v>660</v>
      </c>
      <c r="C33" s="316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18"/>
      <c r="B34" s="315"/>
      <c r="C34" s="316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18"/>
      <c r="B35" s="315"/>
      <c r="C35" s="316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18"/>
      <c r="B36" s="315"/>
      <c r="C36" s="316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19"/>
      <c r="B37" s="315"/>
      <c r="C37" s="316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4" t="s">
        <v>661</v>
      </c>
      <c r="B38" s="315" t="s">
        <v>662</v>
      </c>
      <c r="C38" s="316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4"/>
      <c r="B39" s="315"/>
      <c r="C39" s="316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4"/>
      <c r="B40" s="315"/>
      <c r="C40" s="316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4"/>
      <c r="B41" s="315"/>
      <c r="C41" s="316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4"/>
      <c r="B42" s="315"/>
      <c r="C42" s="316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4" t="s">
        <v>663</v>
      </c>
      <c r="B43" s="317" t="s">
        <v>677</v>
      </c>
      <c r="C43" s="316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4"/>
      <c r="B44" s="318"/>
      <c r="C44" s="316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4"/>
      <c r="B45" s="318"/>
      <c r="C45" s="316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4"/>
      <c r="B46" s="318"/>
      <c r="C46" s="316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4"/>
      <c r="B47" s="319"/>
      <c r="C47" s="316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7" t="s">
        <v>664</v>
      </c>
      <c r="B48" s="317" t="s">
        <v>637</v>
      </c>
      <c r="C48" s="316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18"/>
      <c r="B49" s="318"/>
      <c r="C49" s="316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18"/>
      <c r="B50" s="318"/>
      <c r="C50" s="316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18"/>
      <c r="B51" s="318"/>
      <c r="C51" s="316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9"/>
      <c r="B52" s="319"/>
      <c r="C52" s="316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4" t="s">
        <v>665</v>
      </c>
      <c r="B53" s="315" t="s">
        <v>666</v>
      </c>
      <c r="C53" s="316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14"/>
      <c r="B54" s="315"/>
      <c r="C54" s="316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4"/>
      <c r="B55" s="315"/>
      <c r="C55" s="316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4"/>
      <c r="B56" s="315"/>
      <c r="C56" s="316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14"/>
      <c r="B57" s="315"/>
      <c r="C57" s="316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4" t="s">
        <v>667</v>
      </c>
      <c r="B58" s="315" t="s">
        <v>668</v>
      </c>
      <c r="C58" s="316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14"/>
      <c r="B59" s="315"/>
      <c r="C59" s="316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4"/>
      <c r="B60" s="315"/>
      <c r="C60" s="316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4"/>
      <c r="B61" s="315"/>
      <c r="C61" s="316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14"/>
      <c r="B62" s="315"/>
      <c r="C62" s="316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7" t="s">
        <v>669</v>
      </c>
      <c r="B63" s="315" t="s">
        <v>670</v>
      </c>
      <c r="C63" s="316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18"/>
      <c r="B64" s="315"/>
      <c r="C64" s="316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18"/>
      <c r="B65" s="315"/>
      <c r="C65" s="316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18"/>
      <c r="B66" s="315"/>
      <c r="C66" s="316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19"/>
      <c r="B67" s="315"/>
      <c r="C67" s="316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4" t="s">
        <v>671</v>
      </c>
      <c r="B68" s="315" t="s">
        <v>672</v>
      </c>
      <c r="C68" s="316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14"/>
      <c r="B69" s="315"/>
      <c r="C69" s="316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4"/>
      <c r="B70" s="315"/>
      <c r="C70" s="316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4"/>
      <c r="B71" s="315"/>
      <c r="C71" s="316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14"/>
      <c r="B72" s="315"/>
      <c r="C72" s="316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4" t="s">
        <v>673</v>
      </c>
      <c r="B73" s="315" t="s">
        <v>674</v>
      </c>
      <c r="C73" s="316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4"/>
      <c r="B74" s="315"/>
      <c r="C74" s="316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4"/>
      <c r="B75" s="315"/>
      <c r="C75" s="316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4"/>
      <c r="B76" s="315"/>
      <c r="C76" s="316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4"/>
      <c r="B77" s="315"/>
      <c r="C77" s="316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7" t="s">
        <v>675</v>
      </c>
      <c r="B78" s="315" t="s">
        <v>676</v>
      </c>
      <c r="C78" s="316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18"/>
      <c r="B79" s="315"/>
      <c r="C79" s="316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18"/>
      <c r="B80" s="315"/>
      <c r="C80" s="316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18"/>
      <c r="B81" s="315"/>
      <c r="C81" s="316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19"/>
      <c r="B82" s="315"/>
      <c r="C82" s="316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0" t="s">
        <v>941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ht="16.5" thickBo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5.75" thickBot="1">
      <c r="A3" s="321" t="s">
        <v>641</v>
      </c>
      <c r="B3" s="321" t="s">
        <v>679</v>
      </c>
      <c r="C3" s="321"/>
      <c r="D3" s="321" t="s">
        <v>680</v>
      </c>
      <c r="E3" s="321"/>
      <c r="F3" s="321" t="s">
        <v>681</v>
      </c>
      <c r="G3" s="321"/>
      <c r="H3" s="321"/>
      <c r="I3" s="321"/>
      <c r="J3" s="321"/>
      <c r="K3" s="321"/>
      <c r="L3" s="321" t="s">
        <v>682</v>
      </c>
    </row>
    <row r="4" spans="1:12" ht="27" thickBot="1">
      <c r="A4" s="321"/>
      <c r="B4" s="43" t="s">
        <v>683</v>
      </c>
      <c r="C4" s="45" t="s">
        <v>684</v>
      </c>
      <c r="D4" s="321"/>
      <c r="E4" s="32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2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41731.431039999996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13181.42776</v>
      </c>
      <c r="I6" s="47">
        <f t="shared" si="0"/>
        <v>2982.0277600000004</v>
      </c>
      <c r="J6" s="47">
        <f t="shared" si="0"/>
        <v>12783.98776</v>
      </c>
      <c r="K6" s="47">
        <f t="shared" si="0"/>
        <v>12783.98776</v>
      </c>
      <c r="L6" s="325" t="s">
        <v>688</v>
      </c>
    </row>
    <row r="7" spans="1:12" ht="27" thickBot="1">
      <c r="A7" s="323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6"/>
    </row>
    <row r="8" spans="1:12" ht="27" thickBot="1">
      <c r="A8" s="323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6"/>
    </row>
    <row r="9" spans="1:12" ht="27" thickBot="1">
      <c r="A9" s="323"/>
      <c r="B9" s="45" t="s">
        <v>685</v>
      </c>
      <c r="C9" s="45" t="s">
        <v>686</v>
      </c>
      <c r="D9" s="45" t="s">
        <v>689</v>
      </c>
      <c r="E9" s="46">
        <f t="shared" si="1"/>
        <v>41731.431039999996</v>
      </c>
      <c r="F9" s="47">
        <f t="shared" si="0"/>
        <v>0</v>
      </c>
      <c r="G9" s="47">
        <f t="shared" si="0"/>
        <v>0</v>
      </c>
      <c r="H9" s="47">
        <f t="shared" si="0"/>
        <v>13181.42776</v>
      </c>
      <c r="I9" s="47">
        <f t="shared" si="0"/>
        <v>2982.0277600000004</v>
      </c>
      <c r="J9" s="47">
        <f t="shared" si="0"/>
        <v>12783.98776</v>
      </c>
      <c r="K9" s="47">
        <f t="shared" si="0"/>
        <v>12783.98776</v>
      </c>
      <c r="L9" s="326"/>
    </row>
    <row r="10" spans="1:12" ht="27" thickBot="1">
      <c r="A10" s="324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7"/>
    </row>
    <row r="11" spans="1:12" ht="15.75" thickBot="1">
      <c r="A11" s="328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13907.227760000002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5420.4277600000005</v>
      </c>
      <c r="I11" s="46">
        <f t="shared" si="2"/>
        <v>2860.6000000000004</v>
      </c>
      <c r="J11" s="46">
        <f t="shared" si="2"/>
        <v>2813.1</v>
      </c>
      <c r="K11" s="46">
        <f t="shared" si="2"/>
        <v>2813.1</v>
      </c>
      <c r="L11" s="331" t="s">
        <v>688</v>
      </c>
    </row>
    <row r="12" spans="1:12" ht="27" thickBot="1">
      <c r="A12" s="329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1"/>
    </row>
    <row r="13" spans="1:12" ht="27" thickBot="1">
      <c r="A13" s="329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1"/>
    </row>
    <row r="14" spans="1:12" ht="27" thickBot="1">
      <c r="A14" s="329"/>
      <c r="B14" s="45" t="s">
        <v>685</v>
      </c>
      <c r="C14" s="45" t="s">
        <v>686</v>
      </c>
      <c r="D14" s="45" t="s">
        <v>689</v>
      </c>
      <c r="E14" s="46">
        <f t="shared" si="1"/>
        <v>13907.227760000002</v>
      </c>
      <c r="F14" s="46">
        <f t="shared" si="2"/>
        <v>0</v>
      </c>
      <c r="G14" s="46">
        <f t="shared" si="2"/>
        <v>0</v>
      </c>
      <c r="H14" s="46">
        <f t="shared" si="2"/>
        <v>5420.4277600000005</v>
      </c>
      <c r="I14" s="46">
        <f t="shared" si="2"/>
        <v>2860.6000000000004</v>
      </c>
      <c r="J14" s="46">
        <f t="shared" si="2"/>
        <v>2813.1</v>
      </c>
      <c r="K14" s="46">
        <f t="shared" si="2"/>
        <v>2813.1</v>
      </c>
      <c r="L14" s="331"/>
    </row>
    <row r="15" spans="1:12" ht="27" thickBot="1">
      <c r="A15" s="330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1"/>
    </row>
    <row r="16" spans="1:12" ht="15.75" thickBot="1">
      <c r="A16" s="328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31" t="s">
        <v>688</v>
      </c>
    </row>
    <row r="17" spans="1:12" ht="27" thickBot="1">
      <c r="A17" s="329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31"/>
    </row>
    <row r="18" spans="1:12" ht="27" thickBot="1">
      <c r="A18" s="329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31"/>
    </row>
    <row r="19" spans="1:12" ht="27" thickBot="1">
      <c r="A19" s="329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31"/>
    </row>
    <row r="20" spans="1:12" ht="27" thickBot="1">
      <c r="A20" s="330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31"/>
    </row>
    <row r="21" spans="1:12" ht="15.75" thickBot="1">
      <c r="A21" s="328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1469.3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943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1" t="s">
        <v>688</v>
      </c>
    </row>
    <row r="22" spans="1:12" ht="27" thickBot="1">
      <c r="A22" s="329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1"/>
    </row>
    <row r="23" spans="1:12" ht="27" thickBot="1">
      <c r="A23" s="329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31"/>
    </row>
    <row r="24" spans="1:12" ht="27" thickBot="1">
      <c r="A24" s="329"/>
      <c r="B24" s="45" t="s">
        <v>685</v>
      </c>
      <c r="C24" s="45" t="s">
        <v>686</v>
      </c>
      <c r="D24" s="45" t="s">
        <v>689</v>
      </c>
      <c r="E24" s="46">
        <f t="shared" si="1"/>
        <v>1469.3</v>
      </c>
      <c r="F24" s="46"/>
      <c r="G24" s="46"/>
      <c r="H24" s="46">
        <f>'Расходы по МП'!H26</f>
        <v>943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1"/>
    </row>
    <row r="25" spans="1:12" ht="27" thickBot="1">
      <c r="A25" s="330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31"/>
    </row>
    <row r="26" spans="1:12" ht="15.75" thickBot="1">
      <c r="A26" s="328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1" t="s">
        <v>688</v>
      </c>
    </row>
    <row r="27" spans="1:12" ht="27" thickBot="1">
      <c r="A27" s="329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31"/>
    </row>
    <row r="28" spans="1:12" ht="27" thickBot="1">
      <c r="A28" s="329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31"/>
    </row>
    <row r="29" spans="1:12" ht="27" thickBot="1">
      <c r="A29" s="329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1"/>
    </row>
    <row r="30" spans="1:12" ht="27" thickBot="1">
      <c r="A30" s="330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31"/>
    </row>
    <row r="31" spans="1:12" ht="15.75" thickBot="1">
      <c r="A31" s="328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31" t="s">
        <v>688</v>
      </c>
    </row>
    <row r="32" spans="1:12" ht="27" thickBot="1">
      <c r="A32" s="329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31"/>
    </row>
    <row r="33" spans="1:12" ht="27" thickBot="1">
      <c r="A33" s="329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31"/>
    </row>
    <row r="34" spans="1:12" ht="27" thickBot="1">
      <c r="A34" s="329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31"/>
    </row>
    <row r="35" spans="1:12" ht="27" thickBot="1">
      <c r="A35" s="330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31"/>
    </row>
    <row r="36" spans="1:12" ht="15.75" thickBot="1">
      <c r="A36" s="328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1" t="s">
        <v>688</v>
      </c>
    </row>
    <row r="37" spans="1:12" ht="27" thickBot="1">
      <c r="A37" s="329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1"/>
    </row>
    <row r="38" spans="1:12" ht="27" thickBot="1">
      <c r="A38" s="329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1"/>
    </row>
    <row r="39" spans="1:12" ht="27" thickBot="1">
      <c r="A39" s="329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1"/>
    </row>
    <row r="40" spans="1:12" ht="27" thickBot="1">
      <c r="A40" s="330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1"/>
    </row>
    <row r="41" spans="1:12" ht="15.75" thickBot="1">
      <c r="A41" s="328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1" t="s">
        <v>688</v>
      </c>
    </row>
    <row r="42" spans="1:12" ht="27" thickBot="1">
      <c r="A42" s="329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31"/>
    </row>
    <row r="43" spans="1:12" ht="27" thickBot="1">
      <c r="A43" s="329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31"/>
    </row>
    <row r="44" spans="1:12" ht="27" thickBot="1">
      <c r="A44" s="329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1"/>
    </row>
    <row r="45" spans="1:12" ht="27" thickBot="1">
      <c r="A45" s="330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31"/>
    </row>
    <row r="46" spans="1:12" ht="15.75" thickBot="1">
      <c r="A46" s="328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1" t="s">
        <v>688</v>
      </c>
    </row>
    <row r="47" spans="1:12" ht="27" thickBot="1">
      <c r="A47" s="329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31"/>
    </row>
    <row r="48" spans="1:12" ht="27" thickBot="1">
      <c r="A48" s="329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31"/>
    </row>
    <row r="49" spans="1:12" ht="27" thickBot="1">
      <c r="A49" s="329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1"/>
    </row>
    <row r="50" spans="1:12" ht="27" thickBot="1">
      <c r="A50" s="330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31"/>
    </row>
    <row r="51" spans="1:12" ht="15.75" thickBot="1">
      <c r="A51" s="328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31" t="s">
        <v>688</v>
      </c>
    </row>
    <row r="52" spans="1:12" ht="27" thickBot="1">
      <c r="A52" s="329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1"/>
    </row>
    <row r="53" spans="1:12" ht="27" thickBot="1">
      <c r="A53" s="329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1"/>
    </row>
    <row r="54" spans="1:12" ht="27" thickBot="1">
      <c r="A54" s="329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31"/>
    </row>
    <row r="55" spans="1:12" ht="27" thickBot="1">
      <c r="A55" s="330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1"/>
    </row>
    <row r="56" spans="1:12" ht="15.75" thickBot="1">
      <c r="A56" s="328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31" t="s">
        <v>688</v>
      </c>
    </row>
    <row r="57" spans="1:12" ht="27" thickBot="1">
      <c r="A57" s="329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31"/>
    </row>
    <row r="58" spans="1:12" ht="27" thickBot="1">
      <c r="A58" s="329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31"/>
    </row>
    <row r="59" spans="1:12" ht="27" thickBot="1">
      <c r="A59" s="329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31"/>
    </row>
    <row r="60" spans="1:12" ht="27" thickBot="1">
      <c r="A60" s="330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31"/>
    </row>
    <row r="61" spans="1:12" ht="15.75" thickBot="1">
      <c r="A61" s="328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31" t="s">
        <v>688</v>
      </c>
    </row>
    <row r="62" spans="1:12" ht="27" thickBot="1">
      <c r="A62" s="329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31"/>
    </row>
    <row r="63" spans="1:12" ht="27" thickBot="1">
      <c r="A63" s="329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31"/>
    </row>
    <row r="64" spans="1:12" ht="27" thickBot="1">
      <c r="A64" s="329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31"/>
    </row>
    <row r="65" spans="1:12" ht="27" thickBot="1">
      <c r="A65" s="330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31"/>
    </row>
    <row r="66" spans="1:12" ht="15.75" thickBot="1">
      <c r="A66" s="328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31" t="s">
        <v>688</v>
      </c>
    </row>
    <row r="67" spans="1:12" ht="27" thickBot="1">
      <c r="A67" s="329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1"/>
    </row>
    <row r="68" spans="1:12" ht="27" thickBot="1">
      <c r="A68" s="329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1"/>
    </row>
    <row r="69" spans="1:12" ht="27" thickBot="1">
      <c r="A69" s="329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31"/>
    </row>
    <row r="70" spans="1:12" ht="27" thickBot="1">
      <c r="A70" s="330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1"/>
    </row>
    <row r="71" spans="1:12" ht="15.75" thickBot="1">
      <c r="A71" s="328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1" t="s">
        <v>688</v>
      </c>
    </row>
    <row r="72" spans="1:12" ht="27" thickBot="1">
      <c r="A72" s="329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31"/>
    </row>
    <row r="73" spans="1:12" ht="27" thickBot="1">
      <c r="A73" s="329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31"/>
    </row>
    <row r="74" spans="1:12" ht="27" thickBot="1">
      <c r="A74" s="329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1"/>
    </row>
    <row r="75" spans="1:12" ht="27" thickBot="1">
      <c r="A75" s="330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1"/>
    </row>
    <row r="76" spans="1:12" ht="15.75" thickBot="1">
      <c r="A76" s="328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31" t="s">
        <v>688</v>
      </c>
    </row>
    <row r="77" spans="1:12" ht="27" thickBot="1">
      <c r="A77" s="329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31"/>
    </row>
    <row r="78" spans="1:12" ht="27" thickBot="1">
      <c r="A78" s="329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31"/>
    </row>
    <row r="79" spans="1:12" ht="27" thickBot="1">
      <c r="A79" s="329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31"/>
    </row>
    <row r="80" spans="1:12" ht="27" thickBot="1">
      <c r="A80" s="330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1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89.25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7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419" sqref="J419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13181427.76</v>
      </c>
      <c r="K7" s="2">
        <f>K8+K127+K140+K192+K256+K460+K517+K528+K541</f>
        <v>8286300</v>
      </c>
      <c r="L7" s="2">
        <f>L8+L127+L140+L192+L256+L460+L517+L528+L541</f>
        <v>4895127.76</v>
      </c>
      <c r="M7" s="2">
        <f>M8+M127+M140+M192+M256+M460+M517+M528+M541</f>
        <v>2982027.76</v>
      </c>
      <c r="N7" s="2">
        <f>N8+N127+N140+N192+N256+N460+N517+N528+N541</f>
        <v>12783987.76</v>
      </c>
    </row>
    <row r="8" spans="1:14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25.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25.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143000</v>
      </c>
      <c r="K130" s="6">
        <f>K131+K133</f>
        <v>0</v>
      </c>
      <c r="L130" s="6">
        <f t="shared" ref="L130:N130" si="37">L131+L133</f>
        <v>143000</v>
      </c>
      <c r="M130" s="6">
        <f t="shared" si="37"/>
        <v>157300</v>
      </c>
      <c r="N130" s="6">
        <f t="shared" si="37"/>
        <v>163000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95000</v>
      </c>
      <c r="K131" s="7">
        <f>K132</f>
        <v>0</v>
      </c>
      <c r="L131" s="7">
        <f t="shared" ref="L131:N131" si="38">L132</f>
        <v>95000</v>
      </c>
      <c r="M131" s="7">
        <f t="shared" si="38"/>
        <v>107300</v>
      </c>
      <c r="N131" s="7">
        <f t="shared" si="38"/>
        <v>111000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95000</v>
      </c>
      <c r="K132" s="34"/>
      <c r="L132" s="34">
        <v>95000</v>
      </c>
      <c r="M132" s="34">
        <v>107300</v>
      </c>
      <c r="N132" s="34">
        <v>111000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48000</v>
      </c>
      <c r="K133" s="7">
        <f>K134</f>
        <v>0</v>
      </c>
      <c r="L133" s="7">
        <f t="shared" ref="L133:N133" si="39">L134</f>
        <v>48000</v>
      </c>
      <c r="M133" s="7">
        <f t="shared" si="39"/>
        <v>50000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48000</v>
      </c>
      <c r="K134" s="34"/>
      <c r="L134" s="34">
        <v>48000</v>
      </c>
      <c r="M134" s="34">
        <v>50000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13200</v>
      </c>
      <c r="K135" s="6">
        <f>K136+K137</f>
        <v>0</v>
      </c>
      <c r="L135" s="6">
        <f t="shared" ref="L135:N135" si="40">L136+L137</f>
        <v>13200</v>
      </c>
      <c r="M135" s="6">
        <f t="shared" si="40"/>
        <v>14000</v>
      </c>
      <c r="N135" s="6">
        <f t="shared" si="40"/>
        <v>14500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13200</v>
      </c>
      <c r="K136" s="34"/>
      <c r="L136" s="34">
        <v>13200</v>
      </c>
      <c r="M136" s="34">
        <v>14000</v>
      </c>
      <c r="N136" s="34">
        <v>14500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25.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/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13181.42776</v>
      </c>
      <c r="H10" s="104">
        <f>H11+H53+H61+H79+H116+H194+H211+H224+H237</f>
        <v>2982.0277600000004</v>
      </c>
      <c r="I10" s="104">
        <f>I11+I53+I61+I79+I116+I194+I211+I224+I237</f>
        <v>12783.98776</v>
      </c>
      <c r="J10" s="105">
        <f>G10+H10+I10</f>
        <v>28947.44328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63.7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143</v>
      </c>
      <c r="H59" s="113">
        <f>'Бюджетная роспись'!M130/1000</f>
        <v>157.30000000000001</v>
      </c>
      <c r="I59" s="113">
        <f>'Бюджетная роспись'!N130/1000</f>
        <v>163</v>
      </c>
      <c r="J59" s="105">
        <f t="shared" si="1"/>
        <v>463.3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13.2</v>
      </c>
      <c r="H60" s="113">
        <f>'Бюджетная роспись'!M135/1000</f>
        <v>14</v>
      </c>
      <c r="I60" s="113">
        <f>'Бюджетная роспись'!N135/1000</f>
        <v>14.5</v>
      </c>
      <c r="J60" s="105">
        <f t="shared" si="1"/>
        <v>41.7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38.25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13181.42776</v>
      </c>
      <c r="H249" s="137">
        <f t="shared" ref="H249:I249" si="97">H10</f>
        <v>2982.0277600000004</v>
      </c>
      <c r="I249" s="137">
        <f t="shared" si="97"/>
        <v>12783.98776</v>
      </c>
      <c r="J249" s="105">
        <f t="shared" si="87"/>
        <v>28947.44328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13181.42776</v>
      </c>
      <c r="G10" s="104">
        <f>Ведомственная!H10</f>
        <v>2982.0277600000004</v>
      </c>
      <c r="H10" s="104">
        <f>Ведомственная!I10</f>
        <v>12783.98776</v>
      </c>
      <c r="I10" s="145">
        <f>F10+G10+H10</f>
        <v>28947.44328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63.7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143</v>
      </c>
      <c r="G59" s="113">
        <f>Ведомственная!H59</f>
        <v>157.30000000000001</v>
      </c>
      <c r="H59" s="113">
        <f>Ведомственная!I59</f>
        <v>163</v>
      </c>
      <c r="I59" s="145">
        <f t="shared" si="0"/>
        <v>463.3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13.2</v>
      </c>
      <c r="G60" s="113">
        <f>Ведомственная!H60</f>
        <v>14</v>
      </c>
      <c r="H60" s="113">
        <f>Ведомственная!I60</f>
        <v>14.5</v>
      </c>
      <c r="I60" s="145">
        <f t="shared" si="0"/>
        <v>41.7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38.25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13181.42776</v>
      </c>
      <c r="G249" s="137">
        <f>Ведомственная!H249</f>
        <v>2982.0277600000004</v>
      </c>
      <c r="H249" s="137">
        <f>Ведомственная!I249</f>
        <v>12783.98776</v>
      </c>
      <c r="I249" s="145">
        <f t="shared" si="3"/>
        <v>28947.44328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13181.42776</v>
      </c>
      <c r="G9" s="104">
        <f t="shared" ref="G9:H9" si="0">G10</f>
        <v>1120</v>
      </c>
      <c r="H9" s="104">
        <f t="shared" si="0"/>
        <v>1130</v>
      </c>
      <c r="I9" s="105">
        <f>F9+G9+H9</f>
        <v>15431.42776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13181.42776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15431.42776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5420.4277600000005</v>
      </c>
      <c r="G11" s="151">
        <f t="shared" ref="G11:H11" si="2">G12+G23+G39+G49</f>
        <v>2860.6000000000004</v>
      </c>
      <c r="H11" s="151">
        <f t="shared" si="2"/>
        <v>2813.1</v>
      </c>
      <c r="I11" s="105">
        <f t="shared" si="1"/>
        <v>11094.127760000001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943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1291.8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63.7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143</v>
      </c>
      <c r="G37" s="113">
        <f>Ведомственная!H59</f>
        <v>157.30000000000001</v>
      </c>
      <c r="H37" s="113">
        <f>Ведомственная!I59</f>
        <v>163</v>
      </c>
      <c r="I37" s="105">
        <f t="shared" si="1"/>
        <v>463.3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13.2</v>
      </c>
      <c r="G38" s="113">
        <f>Ведомственная!H60</f>
        <v>14</v>
      </c>
      <c r="H38" s="113">
        <f>Ведомственная!I60</f>
        <v>14.5</v>
      </c>
      <c r="I38" s="105">
        <f t="shared" si="1"/>
        <v>41.7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13181.42776</v>
      </c>
      <c r="G166" s="137">
        <f>Ведомственная!H249</f>
        <v>2982.0277600000004</v>
      </c>
      <c r="H166" s="137">
        <f>Ведомственная!I249</f>
        <v>12783.98776</v>
      </c>
      <c r="I166" s="105">
        <f t="shared" si="63"/>
        <v>28947.44328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tabSelected="1"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712</v>
      </c>
      <c r="G1" s="301"/>
      <c r="H1" s="301"/>
    </row>
    <row r="2" spans="1:8" ht="77.45" customHeight="1">
      <c r="F2" s="302" t="s">
        <v>936</v>
      </c>
      <c r="G2" s="302"/>
      <c r="H2" s="302"/>
    </row>
    <row r="3" spans="1:8" ht="18.600000000000001" customHeight="1">
      <c r="F3" s="301" t="s">
        <v>706</v>
      </c>
      <c r="G3" s="301"/>
      <c r="H3" s="301"/>
    </row>
    <row r="4" spans="1:8" ht="52.15" customHeight="1">
      <c r="A4" s="300" t="s">
        <v>937</v>
      </c>
      <c r="B4" s="300"/>
      <c r="C4" s="300"/>
      <c r="D4" s="300"/>
      <c r="E4" s="300"/>
      <c r="F4" s="300"/>
      <c r="G4" s="300"/>
      <c r="H4" s="300"/>
    </row>
    <row r="7" spans="1:8">
      <c r="A7" s="299" t="s">
        <v>594</v>
      </c>
      <c r="B7" s="299" t="s">
        <v>595</v>
      </c>
      <c r="C7" s="299" t="s">
        <v>361</v>
      </c>
      <c r="D7" s="299"/>
      <c r="E7" s="299" t="s">
        <v>463</v>
      </c>
      <c r="F7" s="299"/>
      <c r="G7" s="299" t="s">
        <v>804</v>
      </c>
      <c r="H7" s="299"/>
    </row>
    <row r="8" spans="1:8" ht="25.5">
      <c r="A8" s="299"/>
      <c r="B8" s="299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298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298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298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298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298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298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298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298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298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298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298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298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298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298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cbp1</cp:lastModifiedBy>
  <cp:lastPrinted>2024-10-30T08:41:38Z</cp:lastPrinted>
  <dcterms:created xsi:type="dcterms:W3CDTF">2023-09-11T19:44:40Z</dcterms:created>
  <dcterms:modified xsi:type="dcterms:W3CDTF">2024-11-15T11:04:21Z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